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BB4979A2-FE28-4D92-9EE8-54C2378BB5F3}" xr6:coauthVersionLast="47" xr6:coauthVersionMax="47" xr10:uidLastSave="{00000000-0000-0000-0000-000000000000}"/>
  <bookViews>
    <workbookView xWindow="-120" yWindow="-120" windowWidth="20730" windowHeight="11160"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<sst xmlns="http://schemas.openxmlformats.org/spreadsheetml/2006/main" count="454" uniqueCount="243">
  <si>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</si>
  <si>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</si>
  <si>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</si>
  <si>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</si>
  <si>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</si>
  <si>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</si>
  <si>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</si>
  <si>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</si>
  <si>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</si>
  <si>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</si>
  <si>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</si>
  <si>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</si>
  <si>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</si>
  <si>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Documento con el análisis y evaluación de
riesgos.</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</si>
  <si>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</si>
  <si>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</si>
  <si>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</si>
  <si>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</si>
  <si>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</si>
  <si>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</si>
  <si>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</si>
  <si>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</si>
  <si>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</si>
  <si>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</si>
  <si>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</si>
  <si>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</si>
  <si>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</si>
  <si>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</si>
  <si>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</si>
  <si>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</si>
  <si>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</si>
  <si>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</si>
  <si>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</si>
  <si>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</si>
  <si>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</si>
  <si>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</si>
  <si>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</si>
  <si>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</si>
  <si>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</si>
  <si>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</si>
  <si>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</si>
  <si>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</si>
  <si>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</si>
  <si>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</si>
  <si>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</si>
  <si>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</si>
  <si>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</si>
  <si>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</si>
  <si>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</si>
  <si>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</si>
  <si>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</si>
  <si>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</si>
  <si>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</si>
  <si>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</si>
  <si>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</si>
  <si>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</si>
  <si>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</si>
  <si>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</si>
  <si>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</si>
  <si>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</si>
  <si>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</si>
  <si>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</si>
  <si>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</si>
  <si>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</si>
  <si>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</si>
  <si>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</si>
  <si>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</si>
  <si>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</si>
  <si>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</si>
  <si>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</si>
  <si>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</si>
  <si>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</si>
  <si>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</si>
  <si>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</si>
  <si>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</si>
  <si>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</si>
  <si>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</si>
  <si>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</si>
  <si>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</si>
  <si>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</si>
  <si>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AREA RESPONSABLE</t>
  </si>
  <si>
    <t>Responsable del Reporte</t>
  </si>
  <si>
    <t>OBJETIVO ESTRATEGICO</t>
  </si>
  <si>
    <t>PERSPECTIVA</t>
  </si>
  <si>
    <t>PERIODICIDAD DE LA MEDICIÓN</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</si>
  <si>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</si>
  <si>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</si>
  <si>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</si>
  <si>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</si>
  <si>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</si>
  <si>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</si>
  <si>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</si>
  <si>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</si>
  <si>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</si>
  <si>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</si>
  <si>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</si>
  <si>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</si>
  <si>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</si>
  <si>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</si>
  <si>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</si>
  <si>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</si>
  <si>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</si>
  <si>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</si>
  <si>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</si>
  <si>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</si>
  <si>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</si>
  <si>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</si>
  <si>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</si>
  <si>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</si>
  <si>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</si>
  <si>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13: d. Definición de la implementación de las actividades o fases del SGSI.</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</si>
  <si>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</si>
  <si>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</si>
  <si>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</si>
  <si>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</si>
  <si>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</si>
  <si>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</si>
  <si>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</si>
  <si>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</si>
  <si>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</si>
  <si>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</si>
  <si>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</si>
  <si>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</si>
  <si>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</si>
  <si>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</si>
  <si>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</si>
  <si>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</si>
  <si>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</si>
  <si>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</si>
  <si>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</si>
  <si>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</si>
  <si>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</si>
  <si>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</si>
  <si>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</si>
  <si>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</si>
  <si>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</si>
  <si>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</si>
  <si>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</si>
  <si>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</si>
  <si>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</si>
  <si>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</si>
  <si>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</si>
  <si>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</si>
  <si>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</si>
  <si>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</si>
  <si>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</si>
  <si>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</si>
  <si>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</si>
  <si>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</si>
  <si>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</si>
  <si>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</si>
  <si>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</si>
  <si>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</si>
  <si>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</si>
  <si>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</si>
  <si>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</si>
  <si>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</si>
  <si>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</si>
  <si>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</si>
  <si>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</si>
  <si>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</si>
  <si>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</si>
  <si>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</si>
  <si>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</si>
  <si>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</si>
  <si>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</si>
  <si>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</si>
  <si>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</si>
  <si>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</si>
  <si>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</si>
  <si>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</si>
  <si>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</si>
  <si>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</si>
  <si>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</si>
  <si>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</si>
  <si>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</si>
  <si>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</si>
  <si>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</si>
  <si>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</si>
  <si>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</si>
  <si>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</si>
  <si>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</si>
  <si>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</si>
  <si>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</si>
  <si>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</si>
  <si>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</si>
  <si>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</si>
  <si>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</si>
  <si>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</si>
  <si>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</si>
  <si>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</si>
  <si>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</si>
  <si>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</si>
  <si>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</si>
  <si>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Efectividad del Plan de Seguridad y el Privacidad</t>
  </si>
  <si>
    <t>Corresponde a evaluar el cumplimiento de lo ejecutado en el Plan de Seguridad y Privacidad de la Vigencia asociado al indice de evaluación calificado por el MIPG</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</si>
  <si>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</si>
  <si>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</si>
  <si>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</si>
  <si>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</si>
  <si>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</si>
  <si>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</si>
  <si>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</si>
  <si>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</si>
  <si>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</si>
  <si>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Diagnóstico MSPI.xlsx</t>
  </si>
  <si>
    <t>Hallazgo vulnerabilidades.xlsx</t>
  </si>
  <si>
    <t>Plan de Seguridad y Privacidad de la Información.docx</t>
  </si>
  <si>
    <t>META
PLAN SEGURIDAD</t>
  </si>
  <si>
    <t>META
GOBIERNO DIGITAL (MIPG)</t>
  </si>
  <si>
    <t>http://isolucion.colmayor.edu.co/Isolucion4/BancoConocimientoIUCMA/4/41034000c24b4e63b3fc0ed2fd2ca54a/Acuerdo09de2018PolticadeSeguridadyPrivacidaddelaInformacin.pdf</t>
  </si>
  <si>
    <t>Manual Políticas de Seguridad y Privacidad de la Información.docx</t>
  </si>
  <si>
    <t>SGI</t>
  </si>
  <si>
    <t>Resolución 087
18/04/2018</t>
  </si>
  <si>
    <t>http://isolucion.colmayor.edu.co/Isolucion4/BancoConocimientoIUCMA/9/95d41afdf5794720a36368ce844db908/ResolucinNo.087DE2018ComitinstitucionaldeGestinyDesempeov2.pdf</t>
  </si>
  <si>
    <t xml:space="preserve">
</t>
  </si>
  <si>
    <t>Página 1 de 1</t>
  </si>
  <si>
    <t>PLAN DE SEGURIDAD Y PRIVACIDAD DE LA INFORMACIÓN
GT-MA-006</t>
  </si>
  <si>
    <t>Versión: 01</t>
  </si>
  <si>
    <t>Año 2022</t>
  </si>
  <si>
    <t>Acción</t>
  </si>
  <si>
    <t>META 2023</t>
  </si>
  <si>
    <t>Anual
- Con medición diciembre y reporte en enero 2023-</t>
  </si>
  <si>
    <t>Anual
- Con medición octubre 2023 y reporte en noviembre 2023-</t>
  </si>
  <si>
    <t>Anual
-Con medición Diciembre y reporte en enero 2024-</t>
  </si>
  <si>
    <t>28/06/2024
(Actualización Semestral)</t>
  </si>
  <si>
    <t>Plan de necesidades anuales por dependencia
Fondo único de tecnologías de la información y las comunicaciones</t>
  </si>
  <si>
    <t>Identificar vulnerabilidades técnicas y administrativas que
sirvan como insumo para la fase de planificación.
Documento actualizado períodicamente</t>
  </si>
  <si>
    <t>Año 2022
Año 2023
Año 2024</t>
  </si>
  <si>
    <t>Año 2024</t>
  </si>
  <si>
    <t>https://www.colmayor.edu.co/registro-de-activos-de-informacion/</t>
  </si>
  <si>
    <t>Año 2023</t>
  </si>
  <si>
    <t>https://www.colmayor.edu.co/wp-content/uploads/2024/01/Mapa_Gestio%CC%81n_14092023.pdf</t>
  </si>
  <si>
    <t>https://www.colmayor.edu.co/wp-content/uploads/2024/01/Mapa_Gestión_14092023.pdf</t>
  </si>
  <si>
    <t>https://www.colmayor.edu.co/wp-content/uploads/2023/01/PLAN-DE-TRATAMIENTO-DE-RIESGOS-DE-SEGURIDAD-2023.pdf</t>
  </si>
  <si>
    <t>https://www.colmayor.edu.co/wp-content/uploads/2023/12/Informe-Auditori%CC%81a-MSPI-2023-1.pdf</t>
  </si>
  <si>
    <t>https://www.colmayor.edu.co/wp-content/uploads/2023/12/Informe-Auditori%CC%81a-MSPI-2023-1.pdf
https://www.colmayor.edu.co/wp-content/uploads/2024/01/Mapa_Gestio%CC%81n_14092023.pdf</t>
  </si>
  <si>
    <t>2023-2026</t>
  </si>
  <si>
    <t>https://www.colmayor.edu.co/wp-content/uploads/2021/09/PLAN-DE-TRATAMIENTO-DE-RIESGOS-DE-SEGURIDAD-Y-PRIVACIDAD-DE-LA-INFORMACI%C3%93N.pdf</t>
  </si>
  <si>
    <t>01/06/2024
Actualización Semestral</t>
  </si>
  <si>
    <t>https://www.colmayor.edu.co/wp-content/uploads/2021/09/PLAN-DE-TRATAMIENTO-DE-RIESGOS-DE-SEGURIDAD-Y-PRIVACIDAD-DE-LA-INFORMACIÓN.pdf</t>
  </si>
  <si>
    <t>0712/2023</t>
  </si>
  <si>
    <t>2023- 2026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</si>
</sst>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dd\-mm\-yyyy;@"/>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160">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4" fontId="1" fillId="0" borderId="14" xfId="0" applyNumberFormat="1" applyFont="1" applyBorder="1" applyAlignment="1">
      <alignment horizontal="center" vertical="center" wrapText="1"/>
    </xf>
    <xf numFmtId="0" fontId="0" fillId="0" borderId="14" xfId="0"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Border="1" applyAlignment="1">
      <alignment horizontal="center" vertical="center" wrapText="1"/>
    </xf>
    <xf numFmtId="17" fontId="7" fillId="0" borderId="2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Border="1" applyAlignment="1">
      <alignment horizontal="center" vertical="center" wrapText="1"/>
    </xf>
    <xf numFmtId="14" fontId="7" fillId="0" borderId="27" xfId="0" applyNumberFormat="1" applyFont="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Alignment="1">
      <alignment vertical="center"/>
    </xf>
    <xf numFmtId="17" fontId="20" fillId="0" borderId="27" xfId="2" applyNumberFormat="1" applyBorder="1" applyAlignment="1">
      <alignment horizontal="center" vertical="center" wrapText="1"/>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1" xfId="0" applyBorder="1" applyAlignment="1">
      <alignment horizontal="center" vertic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165" fontId="0" fillId="0" borderId="28" xfId="0" applyNumberFormat="1" applyBorder="1" applyAlignment="1">
      <alignment horizontal="center" vertical="center"/>
    </xf>
    <xf numFmtId="165" fontId="0" fillId="0" borderId="19" xfId="0" applyNumberFormat="1" applyBorder="1" applyAlignment="1">
      <alignment horizontal="center" vertical="center"/>
    </xf>
    <xf numFmtId="165"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mayor.edu.co/registro-de-activos-de-informacion/" TargetMode="External"/><Relationship Id="rId13" Type="http://schemas.openxmlformats.org/officeDocument/2006/relationships/vmlDrawing" Target="../drawings/vmlDrawing1.vml"/><Relationship Id="rId3" Type="http://schemas.openxmlformats.org/officeDocument/2006/relationships/hyperlink" Target="https://www.colmayor.edu.co/wp-content/uploads/2024/01/Mapa_Gestio%CC%81n_14092023.pdf" TargetMode="External"/><Relationship Id="rId7" Type="http://schemas.openxmlformats.org/officeDocument/2006/relationships/hyperlink" Target="http://isolucion.colmayor.edu.co/Isolucion4/BancoConocimientoIUCMA/9/95d41afdf5794720a36368ce844db908/ResolucinNo.087DE2018ComitinstitucionaldeGestinyDesempeov2.pdf" TargetMode="External"/><Relationship Id="rId12" Type="http://schemas.openxmlformats.org/officeDocument/2006/relationships/drawing" Target="../drawings/drawing1.xml"/><Relationship Id="rId2" Type="http://schemas.openxmlformats.org/officeDocument/2006/relationships/hyperlink" Target="https://www.colmayor.edu.co/registro-de-activos-de-informacion/"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hyperlink" Target="https://www.colmayor.edu.co/wp-content/uploads/2023/01/PLAN-DE-TRATAMIENTO-DE-RIESGOS-DE-SEGURIDAD-2023.pdf" TargetMode="External"/><Relationship Id="rId11" Type="http://schemas.openxmlformats.org/officeDocument/2006/relationships/printerSettings" Target="../printerSettings/printerSettings1.bin"/><Relationship Id="rId5" Type="http://schemas.openxmlformats.org/officeDocument/2006/relationships/hyperlink" Target="https://www.colmayor.edu.co/wp-content/uploads/2024/01/Mapa_Gestio&#769;n_14092023.pdf" TargetMode="External"/><Relationship Id="rId10" Type="http://schemas.openxmlformats.org/officeDocument/2006/relationships/hyperlink" Target="https://www.colmayor.edu.co/wp-content/uploads/2024/01/Mapa_Gestio%CC%81n_14092023.pdf" TargetMode="External"/><Relationship Id="rId4" Type="http://schemas.openxmlformats.org/officeDocument/2006/relationships/hyperlink" Target="https://www.colmayor.edu.co/wp-content/uploads/2024/01/Mapa_Gestio&#769;n_14092023.pdf" TargetMode="External"/><Relationship Id="rId9" Type="http://schemas.openxmlformats.org/officeDocument/2006/relationships/hyperlink" Target="https://www.colmayor.edu.co/wp-content/uploads/2023/12/Informe-Auditori%CC%81a-MSPI-2023-1.pdf"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tabSelected="1" zoomScale="60" zoomScaleNormal="60" workbookViewId="0">
      <pane xSplit="3" ySplit="7" topLeftCell="F40" activePane="bottomRight" state="frozen"/>
      <selection pane="topRight" activeCell="D1" sqref="D1"/>
      <selection pane="bottomLeft" activeCell="A7" sqref="A7"/>
      <selection pane="bottomRight" activeCell="L22" sqref="L22"/>
    </sheetView>
  </sheetViews>
  <sheetFormatPr baseColWidth="10" defaultColWidth="9.140625" defaultRowHeight="15" x14ac:dyDescent="0.25"/>
  <cols>
    <col min="1" max="1" width="3" style="10" customWidth="1"/>
    <col min="2" max="2" width="6.7109375" style="10" customWidth="1"/>
    <col min="3" max="4" width="23.140625" style="10" customWidth="1"/>
    <col min="5" max="5" width="14.42578125" style="15" customWidth="1"/>
    <col min="6" max="6" width="35.7109375" style="25" customWidth="1"/>
    <col min="7" max="7" width="35.7109375" style="15" customWidth="1"/>
    <col min="8" max="9" width="35.7109375" style="10" customWidth="1"/>
    <col min="10" max="10" width="20.140625" style="79" customWidth="1"/>
    <col min="11" max="11" width="20.140625" style="10" customWidth="1"/>
    <col min="12" max="12" width="26.7109375" style="79" customWidth="1"/>
    <col min="13" max="13" width="26.7109375" style="10" customWidth="1"/>
    <col min="14" max="14" width="22.28515625" style="74" customWidth="1"/>
    <col min="15" max="16" width="11.5703125" style="10" bestFit="1" customWidth="1"/>
    <col min="17" max="16384" width="9.140625" style="10"/>
  </cols>
  <sheetData>
    <row r="1" spans="1:19" ht="132" customHeight="1" x14ac:dyDescent="0.25">
      <c r="A1" s="98"/>
      <c r="B1" s="98"/>
      <c r="C1" s="98"/>
      <c r="D1" s="98"/>
      <c r="E1" s="99" t="s">
        <v>217</v>
      </c>
      <c r="F1" s="99"/>
      <c r="G1" s="99"/>
      <c r="H1" s="99"/>
      <c r="I1" s="99"/>
      <c r="J1" s="99"/>
      <c r="K1" s="99"/>
      <c r="L1" s="99"/>
      <c r="M1" s="99"/>
      <c r="N1" s="99"/>
      <c r="O1" s="99"/>
      <c r="P1" s="99"/>
      <c r="Q1" s="86"/>
      <c r="R1" s="86"/>
      <c r="S1" s="86"/>
    </row>
    <row r="2" spans="1:19" ht="28.5" customHeight="1" x14ac:dyDescent="0.25">
      <c r="A2" s="98"/>
      <c r="B2" s="98"/>
      <c r="C2" s="98"/>
      <c r="D2" s="98"/>
      <c r="E2" s="100" t="s">
        <v>218</v>
      </c>
      <c r="F2" s="101"/>
      <c r="G2" s="101"/>
      <c r="H2" s="102">
        <v>44593</v>
      </c>
      <c r="I2" s="103"/>
      <c r="J2" s="103"/>
      <c r="K2" s="103"/>
      <c r="L2" s="100" t="s">
        <v>216</v>
      </c>
      <c r="M2" s="101"/>
      <c r="N2" s="101"/>
      <c r="O2" s="101"/>
      <c r="P2" s="104"/>
    </row>
    <row r="3" spans="1:19" ht="21.75" thickBot="1" x14ac:dyDescent="0.4">
      <c r="B3" s="91" t="s">
        <v>204</v>
      </c>
      <c r="C3" s="92"/>
      <c r="D3" s="92"/>
      <c r="E3" s="92"/>
      <c r="F3" s="92"/>
      <c r="G3" s="92"/>
      <c r="H3" s="92"/>
      <c r="I3" s="93"/>
    </row>
    <row r="4" spans="1:19" ht="15.75" thickBot="1" x14ac:dyDescent="0.3"/>
    <row r="5" spans="1:19" ht="15.75" thickBot="1" x14ac:dyDescent="0.3">
      <c r="E5" s="88" t="s">
        <v>37</v>
      </c>
      <c r="F5" s="89"/>
      <c r="G5" s="89"/>
      <c r="H5" s="89"/>
      <c r="I5" s="90"/>
    </row>
    <row r="6" spans="1:19" ht="30.75" thickBot="1" x14ac:dyDescent="0.3">
      <c r="E6" s="94" t="s">
        <v>178</v>
      </c>
      <c r="F6" s="95"/>
      <c r="G6" s="96" t="s">
        <v>179</v>
      </c>
      <c r="H6" s="97"/>
      <c r="I6" s="29" t="s">
        <v>180</v>
      </c>
    </row>
    <row r="7" spans="1:19" s="11" customFormat="1" ht="30.75" thickBot="1" x14ac:dyDescent="0.3">
      <c r="B7" s="33" t="s">
        <v>62</v>
      </c>
      <c r="C7" s="37" t="s">
        <v>199</v>
      </c>
      <c r="D7" s="51" t="s">
        <v>10</v>
      </c>
      <c r="E7" s="38" t="s">
        <v>144</v>
      </c>
      <c r="F7" s="52" t="s">
        <v>200</v>
      </c>
      <c r="G7" s="52" t="s">
        <v>144</v>
      </c>
      <c r="H7" s="52" t="s">
        <v>145</v>
      </c>
      <c r="I7" s="54" t="s">
        <v>146</v>
      </c>
      <c r="J7" s="80" t="s">
        <v>61</v>
      </c>
      <c r="K7" s="57" t="s">
        <v>176</v>
      </c>
      <c r="L7" s="83" t="s">
        <v>208</v>
      </c>
      <c r="M7" s="73" t="s">
        <v>209</v>
      </c>
      <c r="N7" s="73" t="s">
        <v>196</v>
      </c>
      <c r="O7" s="73">
        <v>2022</v>
      </c>
      <c r="P7" s="73">
        <v>2023</v>
      </c>
    </row>
    <row r="8" spans="1:19" s="11" customFormat="1" ht="30" x14ac:dyDescent="0.25">
      <c r="A8" s="12"/>
      <c r="B8" s="34">
        <v>1</v>
      </c>
      <c r="C8" s="35" t="s">
        <v>0</v>
      </c>
      <c r="D8" s="76" t="s">
        <v>0</v>
      </c>
      <c r="E8" s="40" t="s">
        <v>41</v>
      </c>
      <c r="F8" s="26" t="s">
        <v>96</v>
      </c>
      <c r="G8" s="31"/>
      <c r="H8" s="30"/>
      <c r="I8" s="39" t="s">
        <v>97</v>
      </c>
      <c r="J8" s="81"/>
      <c r="K8" s="53" t="s">
        <v>205</v>
      </c>
      <c r="L8" s="84" t="s">
        <v>225</v>
      </c>
      <c r="M8" s="68" t="s">
        <v>72</v>
      </c>
      <c r="N8" s="72" t="s">
        <v>72</v>
      </c>
      <c r="O8" s="71">
        <v>0</v>
      </c>
      <c r="P8" s="71">
        <v>0</v>
      </c>
    </row>
    <row r="9" spans="1:19" s="11" customFormat="1" ht="90" x14ac:dyDescent="0.25">
      <c r="A9" s="12"/>
      <c r="B9" s="34">
        <v>2</v>
      </c>
      <c r="C9" s="35" t="s">
        <v>147</v>
      </c>
      <c r="D9" s="76" t="s">
        <v>0</v>
      </c>
      <c r="E9" s="40" t="s">
        <v>41</v>
      </c>
      <c r="F9" s="26" t="s">
        <v>22</v>
      </c>
      <c r="G9" s="31"/>
      <c r="H9" s="30"/>
      <c r="I9" s="39" t="s">
        <v>227</v>
      </c>
      <c r="J9" s="82"/>
      <c r="K9" s="32" t="s">
        <v>206</v>
      </c>
      <c r="L9" s="84" t="s">
        <v>225</v>
      </c>
      <c r="M9" s="69" t="s">
        <v>72</v>
      </c>
      <c r="N9" s="71" t="s">
        <v>72</v>
      </c>
      <c r="O9" s="71">
        <v>0</v>
      </c>
      <c r="P9" s="71">
        <v>0</v>
      </c>
    </row>
    <row r="10" spans="1:19" s="11" customFormat="1" ht="409.5" x14ac:dyDescent="0.25">
      <c r="A10" s="12"/>
      <c r="B10" s="34">
        <v>3</v>
      </c>
      <c r="C10" s="35" t="s">
        <v>149</v>
      </c>
      <c r="D10" s="76" t="s">
        <v>1</v>
      </c>
      <c r="E10" s="40" t="s">
        <v>42</v>
      </c>
      <c r="F10" s="26" t="s">
        <v>7</v>
      </c>
      <c r="G10" s="31" t="s">
        <v>140</v>
      </c>
      <c r="H10" s="30" t="s">
        <v>122</v>
      </c>
      <c r="I10" s="39" t="s">
        <v>110</v>
      </c>
      <c r="J10" s="82"/>
      <c r="K10" s="32" t="s">
        <v>207</v>
      </c>
      <c r="L10" s="78">
        <v>45471</v>
      </c>
      <c r="M10" s="69" t="s">
        <v>73</v>
      </c>
      <c r="N10" s="71" t="s">
        <v>73</v>
      </c>
      <c r="O10" s="71">
        <v>0</v>
      </c>
      <c r="P10" s="71">
        <v>0</v>
      </c>
    </row>
    <row r="11" spans="1:19" s="11" customFormat="1" ht="149.25" customHeight="1" x14ac:dyDescent="0.25">
      <c r="A11" s="12"/>
      <c r="B11" s="34">
        <v>4</v>
      </c>
      <c r="C11" s="35" t="s">
        <v>148</v>
      </c>
      <c r="D11" s="76" t="s">
        <v>1</v>
      </c>
      <c r="E11" s="40"/>
      <c r="F11" s="27" t="s">
        <v>52</v>
      </c>
      <c r="G11" s="31" t="s">
        <v>140</v>
      </c>
      <c r="H11" s="48" t="s">
        <v>126</v>
      </c>
      <c r="I11" s="45" t="s">
        <v>109</v>
      </c>
      <c r="J11" s="82" t="s">
        <v>228</v>
      </c>
      <c r="K11" s="32" t="s">
        <v>226</v>
      </c>
      <c r="L11" s="78">
        <v>45471</v>
      </c>
      <c r="M11" s="69" t="s">
        <v>73</v>
      </c>
      <c r="N11" s="71" t="s">
        <v>73</v>
      </c>
      <c r="O11" s="71">
        <v>1</v>
      </c>
      <c r="P11" s="71">
        <v>1</v>
      </c>
    </row>
    <row r="12" spans="1:19" s="11" customFormat="1" ht="409.5" x14ac:dyDescent="0.25">
      <c r="A12" s="12"/>
      <c r="B12" s="34">
        <v>5</v>
      </c>
      <c r="C12" s="35" t="s">
        <v>150</v>
      </c>
      <c r="D12" s="76" t="s">
        <v>1</v>
      </c>
      <c r="E12" s="40" t="s">
        <v>42</v>
      </c>
      <c r="F12" s="26" t="s">
        <v>46</v>
      </c>
      <c r="G12" s="31" t="s">
        <v>140</v>
      </c>
      <c r="H12" s="30" t="s">
        <v>123</v>
      </c>
      <c r="I12" s="39" t="s">
        <v>98</v>
      </c>
      <c r="J12" s="82">
        <v>44804</v>
      </c>
      <c r="K12" s="56" t="s">
        <v>210</v>
      </c>
      <c r="L12" s="82">
        <v>45471</v>
      </c>
      <c r="M12" s="69" t="s">
        <v>73</v>
      </c>
      <c r="N12" s="71" t="s">
        <v>73</v>
      </c>
      <c r="O12" s="71">
        <v>1</v>
      </c>
      <c r="P12" s="71">
        <v>1</v>
      </c>
    </row>
    <row r="13" spans="1:19" s="11" customFormat="1" ht="90" x14ac:dyDescent="0.25">
      <c r="A13" s="12"/>
      <c r="B13" s="34">
        <v>6</v>
      </c>
      <c r="C13" s="35" t="s">
        <v>151</v>
      </c>
      <c r="D13" s="76" t="s">
        <v>1</v>
      </c>
      <c r="E13" s="40" t="s">
        <v>42</v>
      </c>
      <c r="F13" s="26" t="s">
        <v>47</v>
      </c>
      <c r="G13" s="31"/>
      <c r="H13" s="30"/>
      <c r="I13" s="39" t="s">
        <v>99</v>
      </c>
      <c r="J13" s="82"/>
      <c r="K13" s="32" t="s">
        <v>211</v>
      </c>
      <c r="L13" s="78">
        <v>45471</v>
      </c>
      <c r="M13" s="69" t="s">
        <v>73</v>
      </c>
      <c r="N13" s="71" t="s">
        <v>73</v>
      </c>
      <c r="O13" s="71">
        <v>0</v>
      </c>
      <c r="P13" s="71">
        <v>0</v>
      </c>
    </row>
    <row r="14" spans="1:19" s="11" customFormat="1" ht="195" x14ac:dyDescent="0.25">
      <c r="A14" s="12"/>
      <c r="B14" s="34">
        <v>7</v>
      </c>
      <c r="C14" s="35" t="s">
        <v>152</v>
      </c>
      <c r="D14" s="76" t="s">
        <v>1</v>
      </c>
      <c r="E14" s="40" t="s">
        <v>42</v>
      </c>
      <c r="F14" s="26" t="s">
        <v>6</v>
      </c>
      <c r="G14" s="31" t="s">
        <v>140</v>
      </c>
      <c r="H14" s="30" t="s">
        <v>124</v>
      </c>
      <c r="I14" s="39"/>
      <c r="J14" s="82"/>
      <c r="K14" s="32" t="s">
        <v>212</v>
      </c>
      <c r="L14" s="78">
        <v>45471</v>
      </c>
      <c r="M14" s="70" t="s">
        <v>72</v>
      </c>
      <c r="N14" s="71" t="s">
        <v>73</v>
      </c>
      <c r="O14" s="71">
        <f>0/7</f>
        <v>0</v>
      </c>
      <c r="P14" s="71">
        <f>0/7</f>
        <v>0</v>
      </c>
    </row>
    <row r="15" spans="1:19" s="11" customFormat="1" ht="409.5" x14ac:dyDescent="0.25">
      <c r="A15" s="12"/>
      <c r="B15" s="34">
        <v>8</v>
      </c>
      <c r="C15" s="35" t="s">
        <v>153</v>
      </c>
      <c r="D15" s="76" t="s">
        <v>1</v>
      </c>
      <c r="E15" s="40" t="s">
        <v>42</v>
      </c>
      <c r="F15" s="26" t="s">
        <v>53</v>
      </c>
      <c r="G15" s="31" t="s">
        <v>140</v>
      </c>
      <c r="H15" s="30" t="s">
        <v>125</v>
      </c>
      <c r="I15" s="39" t="s">
        <v>111</v>
      </c>
      <c r="J15" s="82" t="s">
        <v>213</v>
      </c>
      <c r="K15" s="56" t="s">
        <v>214</v>
      </c>
      <c r="L15" s="78" t="s">
        <v>229</v>
      </c>
      <c r="M15" s="69" t="s">
        <v>73</v>
      </c>
      <c r="N15" s="71" t="s">
        <v>73</v>
      </c>
      <c r="O15" s="71">
        <v>1</v>
      </c>
      <c r="P15" s="71">
        <v>1</v>
      </c>
    </row>
    <row r="16" spans="1:19" s="11" customFormat="1" ht="105" x14ac:dyDescent="0.25">
      <c r="A16" s="12"/>
      <c r="B16" s="34">
        <v>9</v>
      </c>
      <c r="C16" s="35" t="s">
        <v>154</v>
      </c>
      <c r="D16" s="76" t="s">
        <v>1</v>
      </c>
      <c r="E16" s="40" t="s">
        <v>42</v>
      </c>
      <c r="F16" s="26" t="s">
        <v>48</v>
      </c>
      <c r="G16" s="31"/>
      <c r="H16" s="30"/>
      <c r="I16" s="39" t="s">
        <v>100</v>
      </c>
      <c r="J16" s="82" t="s">
        <v>219</v>
      </c>
      <c r="K16" s="56" t="s">
        <v>230</v>
      </c>
      <c r="L16" s="78" t="s">
        <v>229</v>
      </c>
      <c r="M16" s="69" t="s">
        <v>73</v>
      </c>
      <c r="N16" s="71" t="s">
        <v>73</v>
      </c>
      <c r="O16" s="71">
        <v>1</v>
      </c>
      <c r="P16" s="71">
        <v>1</v>
      </c>
    </row>
    <row r="17" spans="1:16" s="11" customFormat="1" ht="409.5" x14ac:dyDescent="0.25">
      <c r="A17" s="12"/>
      <c r="B17" s="34">
        <v>10</v>
      </c>
      <c r="C17" s="35" t="s">
        <v>155</v>
      </c>
      <c r="D17" s="76" t="s">
        <v>1</v>
      </c>
      <c r="E17" s="40" t="s">
        <v>42</v>
      </c>
      <c r="F17" s="26" t="s">
        <v>198</v>
      </c>
      <c r="G17" s="31" t="s">
        <v>140</v>
      </c>
      <c r="H17" s="30" t="s">
        <v>127</v>
      </c>
      <c r="I17" s="39" t="s">
        <v>101</v>
      </c>
      <c r="J17" s="82" t="s">
        <v>219</v>
      </c>
      <c r="K17" s="56" t="s">
        <v>230</v>
      </c>
      <c r="L17" s="78" t="s">
        <v>229</v>
      </c>
      <c r="M17" s="69" t="s">
        <v>73</v>
      </c>
      <c r="N17" s="71" t="s">
        <v>72</v>
      </c>
      <c r="O17" s="71">
        <v>1</v>
      </c>
      <c r="P17" s="71">
        <v>1</v>
      </c>
    </row>
    <row r="18" spans="1:16" s="11" customFormat="1" ht="45" x14ac:dyDescent="0.25">
      <c r="A18" s="12"/>
      <c r="B18" s="34">
        <v>11</v>
      </c>
      <c r="C18" s="35" t="s">
        <v>156</v>
      </c>
      <c r="D18" s="76" t="s">
        <v>1</v>
      </c>
      <c r="E18" s="40" t="s">
        <v>42</v>
      </c>
      <c r="F18" s="26" t="s">
        <v>12</v>
      </c>
      <c r="G18" s="31"/>
      <c r="H18" s="30"/>
      <c r="I18" s="39"/>
      <c r="J18" s="82"/>
      <c r="K18" s="32"/>
      <c r="L18" s="78">
        <v>45595</v>
      </c>
      <c r="M18" s="69" t="s">
        <v>72</v>
      </c>
      <c r="N18" s="71" t="s">
        <v>72</v>
      </c>
      <c r="O18" s="71">
        <v>0</v>
      </c>
      <c r="P18" s="71">
        <v>0</v>
      </c>
    </row>
    <row r="19" spans="1:16" s="11" customFormat="1" ht="135" x14ac:dyDescent="0.25">
      <c r="A19" s="12"/>
      <c r="B19" s="34">
        <v>12</v>
      </c>
      <c r="C19" s="35" t="s">
        <v>157</v>
      </c>
      <c r="D19" s="76" t="s">
        <v>1</v>
      </c>
      <c r="E19" s="40" t="s">
        <v>42</v>
      </c>
      <c r="F19" s="26" t="s">
        <v>128</v>
      </c>
      <c r="G19" s="31" t="s">
        <v>140</v>
      </c>
      <c r="H19" s="30" t="s">
        <v>129</v>
      </c>
      <c r="I19" s="39" t="s">
        <v>102</v>
      </c>
      <c r="J19" s="82" t="s">
        <v>231</v>
      </c>
      <c r="K19" s="56" t="s">
        <v>232</v>
      </c>
      <c r="L19" s="78">
        <v>45535</v>
      </c>
      <c r="M19" s="69" t="s">
        <v>73</v>
      </c>
      <c r="N19" s="71" t="s">
        <v>73</v>
      </c>
      <c r="O19" s="71">
        <v>1</v>
      </c>
      <c r="P19" s="71">
        <v>1</v>
      </c>
    </row>
    <row r="20" spans="1:16" s="11" customFormat="1" ht="409.5" x14ac:dyDescent="0.25">
      <c r="A20" s="12"/>
      <c r="B20" s="34">
        <v>13</v>
      </c>
      <c r="C20" s="35" t="s">
        <v>158</v>
      </c>
      <c r="D20" s="76" t="s">
        <v>1</v>
      </c>
      <c r="E20" s="40" t="s">
        <v>42</v>
      </c>
      <c r="F20" s="26" t="s">
        <v>13</v>
      </c>
      <c r="G20" s="31" t="s">
        <v>140</v>
      </c>
      <c r="H20" s="30" t="s">
        <v>130</v>
      </c>
      <c r="I20" s="39" t="s">
        <v>105</v>
      </c>
      <c r="J20" s="82" t="s">
        <v>231</v>
      </c>
      <c r="K20" s="56" t="s">
        <v>233</v>
      </c>
      <c r="L20" s="78">
        <v>2023</v>
      </c>
      <c r="M20" s="69" t="s">
        <v>73</v>
      </c>
      <c r="N20" s="71" t="s">
        <v>72</v>
      </c>
      <c r="O20" s="71">
        <v>1</v>
      </c>
      <c r="P20" s="71">
        <v>1</v>
      </c>
    </row>
    <row r="21" spans="1:16" s="11" customFormat="1" ht="409.5" x14ac:dyDescent="0.25">
      <c r="A21" s="12"/>
      <c r="B21" s="34">
        <v>14</v>
      </c>
      <c r="C21" s="35" t="s">
        <v>159</v>
      </c>
      <c r="D21" s="76" t="s">
        <v>1</v>
      </c>
      <c r="E21" s="40" t="s">
        <v>42</v>
      </c>
      <c r="F21" s="26" t="s">
        <v>54</v>
      </c>
      <c r="G21" s="31" t="s">
        <v>140</v>
      </c>
      <c r="H21" s="30" t="s">
        <v>131</v>
      </c>
      <c r="I21" s="39" t="s">
        <v>103</v>
      </c>
      <c r="J21" s="82" t="s">
        <v>231</v>
      </c>
      <c r="K21" s="56" t="s">
        <v>233</v>
      </c>
      <c r="L21" s="78" t="s">
        <v>231</v>
      </c>
      <c r="M21" s="69" t="s">
        <v>73</v>
      </c>
      <c r="N21" s="71" t="s">
        <v>72</v>
      </c>
      <c r="O21" s="71">
        <v>1</v>
      </c>
      <c r="P21" s="71">
        <v>1</v>
      </c>
    </row>
    <row r="22" spans="1:16" s="11" customFormat="1" ht="409.5" x14ac:dyDescent="0.25">
      <c r="A22" s="12"/>
      <c r="B22" s="34">
        <v>15</v>
      </c>
      <c r="C22" s="35" t="s">
        <v>160</v>
      </c>
      <c r="D22" s="76" t="s">
        <v>1</v>
      </c>
      <c r="E22" s="40" t="s">
        <v>42</v>
      </c>
      <c r="F22" s="26" t="s">
        <v>108</v>
      </c>
      <c r="G22" s="31" t="s">
        <v>140</v>
      </c>
      <c r="H22" s="30" t="s">
        <v>131</v>
      </c>
      <c r="I22" s="39" t="s">
        <v>104</v>
      </c>
      <c r="J22" s="82" t="s">
        <v>231</v>
      </c>
      <c r="K22" s="56" t="s">
        <v>234</v>
      </c>
      <c r="L22" s="78" t="s">
        <v>229</v>
      </c>
      <c r="M22" s="69" t="s">
        <v>73</v>
      </c>
      <c r="N22" s="71" t="s">
        <v>73</v>
      </c>
      <c r="O22" s="71">
        <v>1</v>
      </c>
      <c r="P22" s="71">
        <v>1</v>
      </c>
    </row>
    <row r="23" spans="1:16" s="11" customFormat="1" ht="409.5" x14ac:dyDescent="0.25">
      <c r="A23" s="12"/>
      <c r="B23" s="34">
        <v>16</v>
      </c>
      <c r="C23" s="35" t="s">
        <v>161</v>
      </c>
      <c r="D23" s="76" t="s">
        <v>1</v>
      </c>
      <c r="E23" s="40" t="s">
        <v>42</v>
      </c>
      <c r="F23" s="26" t="s">
        <v>107</v>
      </c>
      <c r="G23" s="31" t="s">
        <v>140</v>
      </c>
      <c r="H23" s="30" t="s">
        <v>132</v>
      </c>
      <c r="I23" s="39" t="s">
        <v>115</v>
      </c>
      <c r="J23" s="82">
        <v>45267</v>
      </c>
      <c r="K23" s="32"/>
      <c r="L23" s="78">
        <v>45503</v>
      </c>
      <c r="M23" s="69" t="s">
        <v>73</v>
      </c>
      <c r="N23" s="71" t="s">
        <v>73</v>
      </c>
      <c r="O23" s="71">
        <v>0</v>
      </c>
      <c r="P23" s="71">
        <v>0</v>
      </c>
    </row>
    <row r="24" spans="1:16" s="11" customFormat="1" ht="135" x14ac:dyDescent="0.25">
      <c r="A24" s="12"/>
      <c r="B24" s="34">
        <v>17</v>
      </c>
      <c r="C24" s="35" t="s">
        <v>163</v>
      </c>
      <c r="D24" s="76" t="s">
        <v>1</v>
      </c>
      <c r="E24" s="40" t="s">
        <v>42</v>
      </c>
      <c r="F24" s="26" t="s">
        <v>49</v>
      </c>
      <c r="G24" s="31"/>
      <c r="H24" s="30"/>
      <c r="I24" s="39" t="s">
        <v>106</v>
      </c>
      <c r="J24" s="82">
        <v>45290</v>
      </c>
      <c r="K24" s="32"/>
      <c r="L24" s="78">
        <v>45656</v>
      </c>
      <c r="M24" s="69" t="s">
        <v>73</v>
      </c>
      <c r="N24" s="71" t="s">
        <v>73</v>
      </c>
      <c r="O24" s="71">
        <v>0</v>
      </c>
      <c r="P24" s="71">
        <v>0</v>
      </c>
    </row>
    <row r="25" spans="1:16" s="11" customFormat="1" ht="60" x14ac:dyDescent="0.25">
      <c r="A25" s="12"/>
      <c r="B25" s="34">
        <v>18</v>
      </c>
      <c r="C25" s="35" t="s">
        <v>162</v>
      </c>
      <c r="D25" s="76" t="s">
        <v>1</v>
      </c>
      <c r="E25" s="40"/>
      <c r="F25" s="28" t="s">
        <v>57</v>
      </c>
      <c r="G25" s="31"/>
      <c r="H25" s="49"/>
      <c r="I25" s="46" t="s">
        <v>118</v>
      </c>
      <c r="J25" s="82">
        <v>45290</v>
      </c>
      <c r="K25" s="32"/>
      <c r="L25" s="78">
        <v>45503</v>
      </c>
      <c r="M25" s="69" t="s">
        <v>73</v>
      </c>
      <c r="N25" s="71" t="s">
        <v>72</v>
      </c>
      <c r="O25" s="71">
        <v>0</v>
      </c>
      <c r="P25" s="71">
        <v>0</v>
      </c>
    </row>
    <row r="26" spans="1:16" s="11" customFormat="1" ht="60" x14ac:dyDescent="0.25">
      <c r="A26" s="12"/>
      <c r="B26" s="34">
        <v>19</v>
      </c>
      <c r="C26" s="35" t="s">
        <v>164</v>
      </c>
      <c r="D26" s="76" t="s">
        <v>2</v>
      </c>
      <c r="E26" s="40"/>
      <c r="F26" s="27" t="s">
        <v>59</v>
      </c>
      <c r="G26" s="31"/>
      <c r="H26" s="48"/>
      <c r="I26" s="45" t="s">
        <v>119</v>
      </c>
      <c r="J26" s="82"/>
      <c r="K26" s="32"/>
      <c r="L26" s="78">
        <v>45656</v>
      </c>
      <c r="M26" s="69" t="s">
        <v>73</v>
      </c>
      <c r="N26" s="71" t="s">
        <v>72</v>
      </c>
      <c r="O26" s="71">
        <v>0</v>
      </c>
      <c r="P26" s="71">
        <v>0</v>
      </c>
    </row>
    <row r="27" spans="1:16" s="11" customFormat="1" ht="60" x14ac:dyDescent="0.25">
      <c r="A27" s="12"/>
      <c r="B27" s="34">
        <v>20</v>
      </c>
      <c r="C27" s="35" t="s">
        <v>165</v>
      </c>
      <c r="D27" s="76" t="s">
        <v>2</v>
      </c>
      <c r="E27" s="40"/>
      <c r="F27" s="27" t="s">
        <v>60</v>
      </c>
      <c r="G27" s="31"/>
      <c r="H27" s="48"/>
      <c r="I27" s="45" t="s">
        <v>120</v>
      </c>
      <c r="J27" s="82"/>
      <c r="K27" s="32"/>
      <c r="L27" s="78">
        <v>45656</v>
      </c>
      <c r="M27" s="69" t="s">
        <v>73</v>
      </c>
      <c r="N27" s="71" t="s">
        <v>72</v>
      </c>
      <c r="O27" s="71">
        <v>0</v>
      </c>
      <c r="P27" s="71">
        <v>0</v>
      </c>
    </row>
    <row r="28" spans="1:16" s="11" customFormat="1" ht="135" x14ac:dyDescent="0.25">
      <c r="A28" s="12"/>
      <c r="B28" s="34">
        <v>21</v>
      </c>
      <c r="C28" s="35" t="s">
        <v>166</v>
      </c>
      <c r="D28" s="76" t="s">
        <v>2</v>
      </c>
      <c r="E28" s="40"/>
      <c r="F28" s="26" t="s">
        <v>50</v>
      </c>
      <c r="G28" s="31" t="s">
        <v>141</v>
      </c>
      <c r="H28" s="30" t="s">
        <v>135</v>
      </c>
      <c r="I28" s="39"/>
      <c r="J28" s="82" t="s">
        <v>231</v>
      </c>
      <c r="K28" s="56" t="s">
        <v>240</v>
      </c>
      <c r="L28" s="78" t="s">
        <v>229</v>
      </c>
      <c r="M28" s="69" t="s">
        <v>72</v>
      </c>
      <c r="N28" s="71" t="s">
        <v>72</v>
      </c>
      <c r="O28" s="71">
        <v>1</v>
      </c>
      <c r="P28" s="71">
        <v>1</v>
      </c>
    </row>
    <row r="29" spans="1:16" s="11" customFormat="1" ht="120" x14ac:dyDescent="0.25">
      <c r="A29" s="12"/>
      <c r="B29" s="34">
        <v>22</v>
      </c>
      <c r="C29" s="35" t="s">
        <v>168</v>
      </c>
      <c r="D29" s="76" t="s">
        <v>2</v>
      </c>
      <c r="E29" s="40"/>
      <c r="F29" s="27" t="s">
        <v>55</v>
      </c>
      <c r="G29" s="31" t="s">
        <v>141</v>
      </c>
      <c r="H29" s="48" t="s">
        <v>134</v>
      </c>
      <c r="I29" s="45" t="s">
        <v>113</v>
      </c>
      <c r="J29" s="82">
        <v>45159</v>
      </c>
      <c r="K29" s="87" t="s">
        <v>232</v>
      </c>
      <c r="L29" s="78">
        <v>45656</v>
      </c>
      <c r="M29" s="69" t="s">
        <v>73</v>
      </c>
      <c r="N29" s="71" t="s">
        <v>72</v>
      </c>
      <c r="O29" s="71">
        <v>0</v>
      </c>
      <c r="P29" s="71">
        <v>0</v>
      </c>
    </row>
    <row r="30" spans="1:16" s="11" customFormat="1" ht="135" x14ac:dyDescent="0.25">
      <c r="A30" s="12"/>
      <c r="B30" s="34">
        <v>23</v>
      </c>
      <c r="C30" s="35" t="s">
        <v>167</v>
      </c>
      <c r="D30" s="76" t="s">
        <v>2</v>
      </c>
      <c r="E30" s="40"/>
      <c r="F30" s="26" t="s">
        <v>56</v>
      </c>
      <c r="G30" s="31"/>
      <c r="H30" s="30"/>
      <c r="I30" s="39" t="s">
        <v>121</v>
      </c>
      <c r="J30" s="82">
        <v>45290</v>
      </c>
      <c r="K30" s="32" t="s">
        <v>240</v>
      </c>
      <c r="L30" s="78">
        <v>45471</v>
      </c>
      <c r="M30" s="69" t="s">
        <v>73</v>
      </c>
      <c r="N30" s="71" t="s">
        <v>72</v>
      </c>
      <c r="O30" s="71">
        <v>0</v>
      </c>
      <c r="P30" s="71">
        <v>0</v>
      </c>
    </row>
    <row r="31" spans="1:16" s="11" customFormat="1" ht="135" x14ac:dyDescent="0.25">
      <c r="A31" s="12"/>
      <c r="B31" s="34">
        <v>24</v>
      </c>
      <c r="C31" s="35" t="s">
        <v>169</v>
      </c>
      <c r="D31" s="76" t="s">
        <v>2</v>
      </c>
      <c r="E31" s="40" t="s">
        <v>43</v>
      </c>
      <c r="F31" s="26" t="s">
        <v>14</v>
      </c>
      <c r="G31" s="31" t="s">
        <v>141</v>
      </c>
      <c r="H31" s="30" t="s">
        <v>136</v>
      </c>
      <c r="I31" s="39" t="s">
        <v>114</v>
      </c>
      <c r="J31" s="82">
        <v>45290</v>
      </c>
      <c r="K31" s="32" t="s">
        <v>240</v>
      </c>
      <c r="L31" s="78">
        <v>45471</v>
      </c>
      <c r="M31" s="69" t="s">
        <v>73</v>
      </c>
      <c r="N31" s="71" t="s">
        <v>73</v>
      </c>
      <c r="O31" s="71">
        <v>0</v>
      </c>
      <c r="P31" s="71">
        <v>0</v>
      </c>
    </row>
    <row r="32" spans="1:16" s="14" customFormat="1" ht="150" x14ac:dyDescent="0.25">
      <c r="A32" s="13"/>
      <c r="B32" s="34">
        <v>25</v>
      </c>
      <c r="C32" s="35" t="s">
        <v>170</v>
      </c>
      <c r="D32" s="76" t="s">
        <v>2</v>
      </c>
      <c r="E32" s="40" t="s">
        <v>43</v>
      </c>
      <c r="F32" s="26" t="s">
        <v>8</v>
      </c>
      <c r="G32" s="31" t="s">
        <v>141</v>
      </c>
      <c r="H32" s="30" t="s">
        <v>133</v>
      </c>
      <c r="I32" s="39" t="s">
        <v>112</v>
      </c>
      <c r="J32" s="82" t="s">
        <v>237</v>
      </c>
      <c r="K32" s="32" t="s">
        <v>238</v>
      </c>
      <c r="L32" s="78">
        <v>45656</v>
      </c>
      <c r="M32" s="69" t="s">
        <v>73</v>
      </c>
      <c r="N32" s="75" t="s">
        <v>73</v>
      </c>
      <c r="O32" s="71">
        <v>0</v>
      </c>
      <c r="P32" s="71">
        <v>0</v>
      </c>
    </row>
    <row r="33" spans="1:16" s="14" customFormat="1" ht="52.5" customHeight="1" x14ac:dyDescent="0.25">
      <c r="A33" s="13"/>
      <c r="B33" s="34">
        <v>26</v>
      </c>
      <c r="C33" s="35" t="s">
        <v>171</v>
      </c>
      <c r="D33" s="76" t="s">
        <v>2</v>
      </c>
      <c r="E33" s="40" t="s">
        <v>43</v>
      </c>
      <c r="F33" s="26" t="s">
        <v>9</v>
      </c>
      <c r="G33" s="31"/>
      <c r="H33" s="30"/>
      <c r="I33" s="39"/>
      <c r="J33" s="82"/>
      <c r="K33" s="32"/>
      <c r="L33" s="78" t="s">
        <v>242</v>
      </c>
      <c r="M33" s="69" t="s">
        <v>72</v>
      </c>
      <c r="N33" s="75" t="s">
        <v>72</v>
      </c>
      <c r="O33" s="71">
        <v>0</v>
      </c>
      <c r="P33" s="71">
        <v>0</v>
      </c>
    </row>
    <row r="34" spans="1:16" s="14" customFormat="1" ht="360" x14ac:dyDescent="0.25">
      <c r="A34" s="13"/>
      <c r="B34" s="34">
        <v>27</v>
      </c>
      <c r="C34" s="35" t="s">
        <v>172</v>
      </c>
      <c r="D34" s="76" t="s">
        <v>3</v>
      </c>
      <c r="E34" s="40" t="s">
        <v>44</v>
      </c>
      <c r="F34" s="26" t="s">
        <v>15</v>
      </c>
      <c r="G34" s="31" t="s">
        <v>142</v>
      </c>
      <c r="H34" s="30" t="s">
        <v>138</v>
      </c>
      <c r="I34" s="39" t="s">
        <v>117</v>
      </c>
      <c r="J34" s="82">
        <v>45267</v>
      </c>
      <c r="K34" s="87" t="s">
        <v>235</v>
      </c>
      <c r="L34" s="78" t="s">
        <v>239</v>
      </c>
      <c r="M34" s="69" t="s">
        <v>73</v>
      </c>
      <c r="N34" s="75" t="s">
        <v>73</v>
      </c>
      <c r="O34" s="71">
        <v>0</v>
      </c>
      <c r="P34" s="71">
        <v>0</v>
      </c>
    </row>
    <row r="35" spans="1:16" s="14" customFormat="1" ht="201" customHeight="1" x14ac:dyDescent="0.25">
      <c r="A35" s="13"/>
      <c r="B35" s="34">
        <v>28</v>
      </c>
      <c r="C35" s="35" t="s">
        <v>173</v>
      </c>
      <c r="D35" s="76" t="s">
        <v>3</v>
      </c>
      <c r="E35" s="40" t="s">
        <v>44</v>
      </c>
      <c r="F35" s="26" t="s">
        <v>39</v>
      </c>
      <c r="G35" s="31" t="s">
        <v>142</v>
      </c>
      <c r="H35" s="30" t="s">
        <v>137</v>
      </c>
      <c r="I35" s="41" t="s">
        <v>181</v>
      </c>
      <c r="J35" s="82">
        <v>45267</v>
      </c>
      <c r="K35" s="56" t="s">
        <v>236</v>
      </c>
      <c r="L35" s="78">
        <v>45656</v>
      </c>
      <c r="M35" s="69" t="s">
        <v>73</v>
      </c>
      <c r="N35" s="75" t="s">
        <v>73</v>
      </c>
      <c r="O35" s="71">
        <v>0</v>
      </c>
      <c r="P35" s="71">
        <v>0</v>
      </c>
    </row>
    <row r="36" spans="1:16" s="14" customFormat="1" ht="150" x14ac:dyDescent="0.25">
      <c r="A36" s="13"/>
      <c r="B36" s="34">
        <v>29</v>
      </c>
      <c r="C36" s="35" t="s">
        <v>174</v>
      </c>
      <c r="D36" s="76" t="s">
        <v>4</v>
      </c>
      <c r="E36" s="40" t="s">
        <v>45</v>
      </c>
      <c r="F36" s="26" t="s">
        <v>38</v>
      </c>
      <c r="G36" s="31"/>
      <c r="H36" s="30"/>
      <c r="I36" s="39" t="s">
        <v>116</v>
      </c>
      <c r="J36" s="82" t="s">
        <v>241</v>
      </c>
      <c r="K36" s="56" t="s">
        <v>235</v>
      </c>
      <c r="L36" s="78">
        <v>45471</v>
      </c>
      <c r="M36" s="69" t="s">
        <v>73</v>
      </c>
      <c r="N36" s="75" t="s">
        <v>72</v>
      </c>
      <c r="O36" s="71">
        <v>0</v>
      </c>
      <c r="P36" s="71">
        <v>0</v>
      </c>
    </row>
    <row r="37" spans="1:16" s="14" customFormat="1" ht="312" customHeight="1" thickBot="1" x14ac:dyDescent="0.3">
      <c r="A37" s="13"/>
      <c r="B37" s="34">
        <v>30</v>
      </c>
      <c r="C37" s="36" t="s">
        <v>175</v>
      </c>
      <c r="D37" s="76" t="s">
        <v>4</v>
      </c>
      <c r="E37" s="44" t="s">
        <v>45</v>
      </c>
      <c r="F37" s="42" t="s">
        <v>23</v>
      </c>
      <c r="G37" s="43" t="s">
        <v>143</v>
      </c>
      <c r="H37" s="50" t="s">
        <v>139</v>
      </c>
      <c r="I37" s="47"/>
      <c r="J37" s="82">
        <v>45267</v>
      </c>
      <c r="K37" s="32" t="s">
        <v>235</v>
      </c>
      <c r="L37" s="78">
        <v>45471</v>
      </c>
      <c r="M37" s="69" t="s">
        <v>72</v>
      </c>
      <c r="N37" s="75" t="s">
        <v>73</v>
      </c>
      <c r="O37" s="71">
        <v>0</v>
      </c>
      <c r="P37" s="71">
        <v>0</v>
      </c>
    </row>
    <row r="38" spans="1:16" x14ac:dyDescent="0.25">
      <c r="O38" s="77">
        <f>+AVERAGE(O8:O37)</f>
        <v>0.33333333333333331</v>
      </c>
      <c r="P38" s="77">
        <f>+AVERAGE(P8:P37)</f>
        <v>0.33333333333333331</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xr:uid="{00000000-0004-0000-0000-000000000000}"/>
    <hyperlink ref="K16" r:id="rId2" xr:uid="{00000000-0004-0000-0000-000001000000}"/>
    <hyperlink ref="K19" r:id="rId3" xr:uid="{00000000-0004-0000-0000-000003000000}"/>
    <hyperlink ref="K20" r:id="rId4" xr:uid="{00000000-0004-0000-0000-000004000000}"/>
    <hyperlink ref="K21" r:id="rId5" xr:uid="{00000000-0004-0000-0000-000005000000}"/>
    <hyperlink ref="K22" r:id="rId6" xr:uid="{00000000-0004-0000-0000-000006000000}"/>
    <hyperlink ref="K15" r:id="rId7" xr:uid="{00000000-0004-0000-0000-000007000000}"/>
    <hyperlink ref="K17" r:id="rId8" xr:uid="{11E2D94F-D66A-4040-894C-EEEF75CB403A}"/>
    <hyperlink ref="K34" r:id="rId9" xr:uid="{F78138AE-3DC0-4664-8802-0B9A26C7B39E}"/>
    <hyperlink ref="K29" r:id="rId10" xr:uid="{3AAB1A32-5E07-49CD-8B34-87FAF1607279}"/>
  </hyperlinks>
  <pageMargins left="0.25" right="0.25" top="0.75" bottom="0.75" header="0.3" footer="0.3"/>
  <pageSetup paperSize="9" orientation="landscape" r:id="rId11"/>
  <drawing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topLeftCell="O17" zoomScale="150" zoomScaleNormal="150" workbookViewId="0">
      <selection activeCell="V32" sqref="V32"/>
    </sheetView>
  </sheetViews>
  <sheetFormatPr baseColWidth="10" defaultRowHeight="15" x14ac:dyDescent="0.25"/>
  <cols>
    <col min="1" max="1" width="3.85546875" customWidth="1"/>
    <col min="2" max="2" width="5" customWidth="1"/>
    <col min="3" max="3" width="18.28515625" style="17" customWidth="1"/>
    <col min="4" max="4" width="43.28515625" customWidth="1"/>
    <col min="8" max="8" width="15.7109375" customWidth="1"/>
    <col min="9" max="9" width="23.140625" customWidth="1"/>
    <col min="10" max="10" width="21.7109375" customWidth="1"/>
    <col min="11" max="11" width="32.85546875" customWidth="1"/>
    <col min="12" max="12" width="17.5703125" customWidth="1"/>
    <col min="14" max="14" width="16.28515625" customWidth="1"/>
  </cols>
  <sheetData>
    <row r="1" spans="1:19" ht="62.25" customHeight="1" x14ac:dyDescent="0.25">
      <c r="A1" s="131" t="s">
        <v>215</v>
      </c>
      <c r="B1" s="132"/>
      <c r="C1" s="132"/>
      <c r="D1" s="133"/>
      <c r="E1" s="128" t="s">
        <v>217</v>
      </c>
      <c r="F1" s="129"/>
      <c r="G1" s="129"/>
      <c r="H1" s="129"/>
      <c r="I1" s="129"/>
      <c r="J1" s="129"/>
      <c r="K1" s="129"/>
      <c r="L1" s="129"/>
      <c r="M1" s="129"/>
      <c r="N1" s="129"/>
      <c r="O1" s="129"/>
      <c r="P1" s="129"/>
      <c r="Q1" s="129"/>
      <c r="R1" s="129"/>
      <c r="S1" s="130"/>
    </row>
    <row r="2" spans="1:19" ht="12" customHeight="1" x14ac:dyDescent="0.25">
      <c r="A2" s="134"/>
      <c r="B2" s="135"/>
      <c r="C2" s="135"/>
      <c r="D2" s="136"/>
      <c r="E2" s="109" t="s">
        <v>218</v>
      </c>
      <c r="F2" s="109"/>
      <c r="G2" s="109"/>
      <c r="H2" s="109"/>
      <c r="I2" s="109"/>
      <c r="J2" s="125">
        <v>44593</v>
      </c>
      <c r="K2" s="126"/>
      <c r="L2" s="126"/>
      <c r="M2" s="127"/>
      <c r="N2" s="109" t="s">
        <v>216</v>
      </c>
      <c r="O2" s="109"/>
      <c r="P2" s="109"/>
      <c r="Q2" s="109"/>
      <c r="R2" s="109"/>
      <c r="S2" s="109"/>
    </row>
    <row r="3" spans="1:19" ht="20.25" customHeight="1" x14ac:dyDescent="0.25">
      <c r="A3" s="122"/>
      <c r="B3" s="123"/>
      <c r="C3" s="123"/>
      <c r="D3" s="123"/>
      <c r="E3" s="123"/>
      <c r="F3" s="123"/>
      <c r="G3" s="123"/>
      <c r="H3" s="123"/>
      <c r="I3" s="123"/>
      <c r="J3" s="123"/>
      <c r="K3" s="123"/>
      <c r="L3" s="123"/>
      <c r="M3" s="123"/>
      <c r="N3" s="123"/>
      <c r="O3" s="123"/>
      <c r="P3" s="123"/>
      <c r="Q3" s="123"/>
      <c r="R3" s="123"/>
      <c r="S3" s="124"/>
    </row>
    <row r="4" spans="1:19" ht="23.25" thickBot="1" x14ac:dyDescent="0.3">
      <c r="G4" s="85" t="s">
        <v>75</v>
      </c>
      <c r="H4" s="85" t="s">
        <v>76</v>
      </c>
      <c r="I4" s="85" t="s">
        <v>74</v>
      </c>
      <c r="J4" s="85" t="s">
        <v>77</v>
      </c>
      <c r="K4" s="85" t="s">
        <v>78</v>
      </c>
      <c r="L4" s="85" t="s">
        <v>84</v>
      </c>
      <c r="M4" s="85" t="s">
        <v>79</v>
      </c>
      <c r="N4" s="85" t="s">
        <v>221</v>
      </c>
      <c r="O4" s="85" t="s">
        <v>80</v>
      </c>
      <c r="P4" s="85" t="s">
        <v>81</v>
      </c>
      <c r="Q4" s="85" t="s">
        <v>192</v>
      </c>
      <c r="R4" s="85" t="s">
        <v>82</v>
      </c>
      <c r="S4" s="85" t="s">
        <v>83</v>
      </c>
    </row>
    <row r="5" spans="1:19" x14ac:dyDescent="0.25">
      <c r="C5" s="59"/>
      <c r="D5" s="60"/>
      <c r="E5" s="61"/>
      <c r="G5" s="109" t="s">
        <v>220</v>
      </c>
      <c r="H5" s="119" t="s">
        <v>201</v>
      </c>
      <c r="I5" s="119" t="s">
        <v>202</v>
      </c>
      <c r="J5" s="119" t="s">
        <v>193</v>
      </c>
      <c r="K5" s="119" t="s">
        <v>40</v>
      </c>
      <c r="L5" s="119" t="s">
        <v>222</v>
      </c>
      <c r="M5" s="121">
        <v>0.6</v>
      </c>
      <c r="N5" s="121">
        <f>95%</f>
        <v>0.95</v>
      </c>
      <c r="O5" s="119" t="s">
        <v>40</v>
      </c>
      <c r="P5" s="119" t="s">
        <v>85</v>
      </c>
      <c r="Q5" s="119" t="s">
        <v>86</v>
      </c>
      <c r="R5" s="119" t="s">
        <v>87</v>
      </c>
      <c r="S5" s="119" t="s">
        <v>88</v>
      </c>
    </row>
    <row r="6" spans="1:19" x14ac:dyDescent="0.25">
      <c r="C6" s="105" t="s">
        <v>186</v>
      </c>
      <c r="D6" s="58" t="s">
        <v>183</v>
      </c>
      <c r="E6" s="62"/>
      <c r="G6" s="109"/>
      <c r="H6" s="119"/>
      <c r="I6" s="119"/>
      <c r="J6" s="119"/>
      <c r="K6" s="119"/>
      <c r="L6" s="119"/>
      <c r="M6" s="121"/>
      <c r="N6" s="121"/>
      <c r="O6" s="119"/>
      <c r="P6" s="119"/>
      <c r="Q6" s="119"/>
      <c r="R6" s="119"/>
      <c r="S6" s="119"/>
    </row>
    <row r="7" spans="1:19" x14ac:dyDescent="0.25">
      <c r="C7" s="105"/>
      <c r="D7" s="63" t="s">
        <v>182</v>
      </c>
      <c r="E7" s="62"/>
      <c r="G7" s="109"/>
      <c r="H7" s="119"/>
      <c r="I7" s="119"/>
      <c r="J7" s="119"/>
      <c r="K7" s="119"/>
      <c r="L7" s="119"/>
      <c r="M7" s="121"/>
      <c r="N7" s="121"/>
      <c r="O7" s="119"/>
      <c r="P7" s="119"/>
      <c r="Q7" s="119"/>
      <c r="R7" s="119"/>
      <c r="S7" s="119"/>
    </row>
    <row r="8" spans="1:19" ht="15.75" thickBot="1" x14ac:dyDescent="0.3">
      <c r="C8" s="64"/>
      <c r="D8" s="65"/>
      <c r="E8" s="66"/>
      <c r="G8" s="109"/>
      <c r="H8" s="119"/>
      <c r="I8" s="119"/>
      <c r="J8" s="119"/>
      <c r="K8" s="119"/>
      <c r="L8" s="119"/>
      <c r="M8" s="121"/>
      <c r="N8" s="121"/>
      <c r="O8" s="119"/>
      <c r="P8" s="119"/>
      <c r="Q8" s="119"/>
      <c r="R8" s="119"/>
      <c r="S8" s="119"/>
    </row>
    <row r="9" spans="1:19" ht="15.75" thickBot="1" x14ac:dyDescent="0.3"/>
    <row r="10" spans="1:19" ht="16.5" customHeight="1" x14ac:dyDescent="0.25">
      <c r="C10" s="59"/>
      <c r="D10" s="60"/>
      <c r="E10" s="61"/>
      <c r="G10" s="109" t="s">
        <v>220</v>
      </c>
      <c r="H10" s="119" t="s">
        <v>58</v>
      </c>
      <c r="I10" s="119" t="s">
        <v>197</v>
      </c>
      <c r="J10" s="119" t="s">
        <v>191</v>
      </c>
      <c r="K10" s="119" t="s">
        <v>40</v>
      </c>
      <c r="L10" s="119" t="s">
        <v>223</v>
      </c>
      <c r="M10" s="120">
        <v>0.49</v>
      </c>
      <c r="N10" s="120">
        <v>0.8</v>
      </c>
      <c r="O10" s="119" t="s">
        <v>40</v>
      </c>
      <c r="P10" s="119" t="s">
        <v>85</v>
      </c>
      <c r="Q10" s="119" t="s">
        <v>86</v>
      </c>
      <c r="R10" s="119" t="s">
        <v>87</v>
      </c>
      <c r="S10" s="119" t="s">
        <v>88</v>
      </c>
    </row>
    <row r="11" spans="1:19" ht="16.5" customHeight="1" x14ac:dyDescent="0.25">
      <c r="C11" s="105" t="s">
        <v>185</v>
      </c>
      <c r="D11" s="58" t="s">
        <v>184</v>
      </c>
      <c r="E11" s="62"/>
      <c r="G11" s="109"/>
      <c r="H11" s="119"/>
      <c r="I11" s="119"/>
      <c r="J11" s="119"/>
      <c r="K11" s="119"/>
      <c r="L11" s="119"/>
      <c r="M11" s="120"/>
      <c r="N11" s="120"/>
      <c r="O11" s="119"/>
      <c r="P11" s="119"/>
      <c r="Q11" s="119"/>
      <c r="R11" s="119"/>
      <c r="S11" s="119"/>
    </row>
    <row r="12" spans="1:19" ht="16.5" customHeight="1" x14ac:dyDescent="0.25">
      <c r="C12" s="105"/>
      <c r="D12" s="63" t="s">
        <v>189</v>
      </c>
      <c r="E12" s="62"/>
      <c r="F12" s="67"/>
      <c r="G12" s="109"/>
      <c r="H12" s="119"/>
      <c r="I12" s="119"/>
      <c r="J12" s="119"/>
      <c r="K12" s="119"/>
      <c r="L12" s="119"/>
      <c r="M12" s="120"/>
      <c r="N12" s="120"/>
      <c r="O12" s="119"/>
      <c r="P12" s="119"/>
      <c r="Q12" s="119"/>
      <c r="R12" s="119"/>
      <c r="S12" s="119"/>
    </row>
    <row r="13" spans="1:19" ht="16.5" customHeight="1" thickBot="1" x14ac:dyDescent="0.3">
      <c r="C13" s="64"/>
      <c r="D13" s="65"/>
      <c r="E13" s="66"/>
      <c r="G13" s="109"/>
      <c r="H13" s="119"/>
      <c r="I13" s="119"/>
      <c r="J13" s="119"/>
      <c r="K13" s="119"/>
      <c r="L13" s="119"/>
      <c r="M13" s="120"/>
      <c r="N13" s="120"/>
      <c r="O13" s="119"/>
      <c r="P13" s="119"/>
      <c r="Q13" s="119"/>
      <c r="R13" s="119"/>
      <c r="S13" s="119"/>
    </row>
    <row r="14" spans="1:19" ht="15.75" thickBot="1" x14ac:dyDescent="0.3"/>
    <row r="15" spans="1:19" ht="15" customHeight="1" x14ac:dyDescent="0.25">
      <c r="C15" s="59"/>
      <c r="D15" s="60"/>
      <c r="E15" s="61"/>
      <c r="G15" s="109" t="s">
        <v>220</v>
      </c>
      <c r="H15" s="119" t="s">
        <v>194</v>
      </c>
      <c r="I15" s="119" t="s">
        <v>195</v>
      </c>
      <c r="J15" s="119" t="s">
        <v>188</v>
      </c>
      <c r="K15" s="119" t="s">
        <v>40</v>
      </c>
      <c r="L15" s="119" t="s">
        <v>223</v>
      </c>
      <c r="M15" s="120"/>
      <c r="N15" s="120"/>
      <c r="O15" s="119" t="s">
        <v>40</v>
      </c>
      <c r="P15" s="119" t="s">
        <v>85</v>
      </c>
      <c r="Q15" s="119" t="s">
        <v>86</v>
      </c>
      <c r="R15" s="119" t="s">
        <v>87</v>
      </c>
      <c r="S15" s="119" t="s">
        <v>88</v>
      </c>
    </row>
    <row r="16" spans="1:19" x14ac:dyDescent="0.25">
      <c r="C16" s="105" t="s">
        <v>187</v>
      </c>
      <c r="D16" s="63" t="s">
        <v>188</v>
      </c>
      <c r="E16" s="62"/>
      <c r="G16" s="109"/>
      <c r="H16" s="119"/>
      <c r="I16" s="119"/>
      <c r="J16" s="119"/>
      <c r="K16" s="119"/>
      <c r="L16" s="119"/>
      <c r="M16" s="120"/>
      <c r="N16" s="120"/>
      <c r="O16" s="119"/>
      <c r="P16" s="119"/>
      <c r="Q16" s="119"/>
      <c r="R16" s="119"/>
      <c r="S16" s="119"/>
    </row>
    <row r="17" spans="3:21" x14ac:dyDescent="0.25">
      <c r="C17" s="105"/>
      <c r="D17" s="63"/>
      <c r="E17" s="62"/>
      <c r="G17" s="109"/>
      <c r="H17" s="119"/>
      <c r="I17" s="119"/>
      <c r="J17" s="119"/>
      <c r="K17" s="119"/>
      <c r="L17" s="119"/>
      <c r="M17" s="120"/>
      <c r="N17" s="120"/>
      <c r="O17" s="119"/>
      <c r="P17" s="119"/>
      <c r="Q17" s="119"/>
      <c r="R17" s="119"/>
      <c r="S17" s="119"/>
    </row>
    <row r="18" spans="3:21" ht="15.75" thickBot="1" x14ac:dyDescent="0.3">
      <c r="C18" s="64"/>
      <c r="D18" s="65"/>
      <c r="E18" s="66"/>
      <c r="G18" s="109"/>
      <c r="H18" s="119"/>
      <c r="I18" s="119"/>
      <c r="J18" s="119"/>
      <c r="K18" s="119"/>
      <c r="L18" s="119"/>
      <c r="M18" s="120"/>
      <c r="N18" s="120"/>
      <c r="O18" s="119"/>
      <c r="P18" s="119"/>
      <c r="Q18" s="119"/>
      <c r="R18" s="119"/>
      <c r="S18" s="119"/>
    </row>
    <row r="20" spans="3:21" ht="15.75" thickBot="1" x14ac:dyDescent="0.3"/>
    <row r="21" spans="3:21" x14ac:dyDescent="0.25">
      <c r="C21" s="110" t="s">
        <v>203</v>
      </c>
      <c r="D21" s="111"/>
      <c r="E21" s="111"/>
      <c r="F21" s="111"/>
      <c r="G21" s="112"/>
    </row>
    <row r="22" spans="3:21" x14ac:dyDescent="0.25">
      <c r="C22" s="113"/>
      <c r="D22" s="114"/>
      <c r="E22" s="114"/>
      <c r="F22" s="114"/>
      <c r="G22" s="115"/>
    </row>
    <row r="23" spans="3:21" ht="15.75" thickBot="1" x14ac:dyDescent="0.3">
      <c r="C23" s="116"/>
      <c r="D23" s="117"/>
      <c r="E23" s="117"/>
      <c r="F23" s="117"/>
      <c r="G23" s="118"/>
    </row>
    <row r="26" spans="3:21" ht="15.75" thickBot="1" x14ac:dyDescent="0.3"/>
    <row r="27" spans="3:21" ht="15.75" thickBot="1" x14ac:dyDescent="0.3">
      <c r="C27" s="106" t="s">
        <v>190</v>
      </c>
      <c r="D27" s="107"/>
      <c r="E27" s="107"/>
      <c r="F27" s="107"/>
      <c r="G27" s="108"/>
    </row>
    <row r="28" spans="3:21" ht="31.5" customHeight="1" x14ac:dyDescent="0.25">
      <c r="C28" s="8" t="s">
        <v>69</v>
      </c>
      <c r="D28" s="8" t="s">
        <v>70</v>
      </c>
      <c r="E28" s="20" t="s">
        <v>89</v>
      </c>
      <c r="F28" s="20" t="s">
        <v>90</v>
      </c>
      <c r="G28" s="8" t="s">
        <v>71</v>
      </c>
      <c r="I28" s="21" t="s">
        <v>75</v>
      </c>
      <c r="J28" s="21" t="s">
        <v>76</v>
      </c>
      <c r="K28" s="21" t="s">
        <v>74</v>
      </c>
      <c r="L28" s="21" t="s">
        <v>77</v>
      </c>
      <c r="M28" s="21" t="s">
        <v>78</v>
      </c>
      <c r="N28" s="21" t="s">
        <v>84</v>
      </c>
      <c r="O28" s="21" t="s">
        <v>79</v>
      </c>
      <c r="P28" s="21" t="s">
        <v>221</v>
      </c>
      <c r="Q28" s="21" t="s">
        <v>80</v>
      </c>
      <c r="R28" s="21" t="s">
        <v>81</v>
      </c>
      <c r="S28" s="21" t="s">
        <v>51</v>
      </c>
      <c r="T28" s="21" t="s">
        <v>82</v>
      </c>
      <c r="U28" s="21" t="s">
        <v>83</v>
      </c>
    </row>
    <row r="29" spans="3:21" ht="45.75" customHeight="1" x14ac:dyDescent="0.25">
      <c r="C29" s="9" t="s">
        <v>66</v>
      </c>
      <c r="D29" s="19" t="s">
        <v>63</v>
      </c>
      <c r="E29" s="18">
        <v>65.36666666666666</v>
      </c>
      <c r="F29" s="18">
        <v>79.166666666666671</v>
      </c>
      <c r="G29" s="18" t="e">
        <f>+#REF!</f>
        <v>#REF!</v>
      </c>
      <c r="I29" s="16" t="s">
        <v>220</v>
      </c>
      <c r="J29" s="22" t="str">
        <f>+Tabla1[[#This Row],[Logro]]</f>
        <v>Definición del marco de seguridad y privacidad de la información y de los sistemas de información</v>
      </c>
      <c r="K29" s="22" t="s">
        <v>93</v>
      </c>
      <c r="L29" s="22" t="s">
        <v>91</v>
      </c>
      <c r="M29" s="22" t="s">
        <v>40</v>
      </c>
      <c r="N29" s="22" t="s">
        <v>224</v>
      </c>
      <c r="O29" s="23">
        <f>+Tabla1[[#This Row],[Reporte
ene-18]]/100</f>
        <v>0.65366666666666662</v>
      </c>
      <c r="P29" s="23" t="e">
        <f>+Tabla1[[#This Row],[Actual]]/100</f>
        <v>#REF!</v>
      </c>
      <c r="Q29" s="22" t="s">
        <v>40</v>
      </c>
      <c r="R29" s="22" t="s">
        <v>85</v>
      </c>
      <c r="S29" s="22" t="s">
        <v>86</v>
      </c>
      <c r="T29" s="22" t="s">
        <v>87</v>
      </c>
      <c r="U29" s="22" t="s">
        <v>88</v>
      </c>
    </row>
    <row r="30" spans="3:21" ht="45.75" customHeight="1" x14ac:dyDescent="0.25">
      <c r="C30" s="9" t="s">
        <v>66</v>
      </c>
      <c r="D30" s="19" t="s">
        <v>64</v>
      </c>
      <c r="E30" s="18">
        <v>53.333333333333336</v>
      </c>
      <c r="F30" s="18">
        <v>76.7</v>
      </c>
      <c r="G30" s="18" t="e">
        <f>+#REF!</f>
        <v>#REF!</v>
      </c>
      <c r="I30" s="16" t="s">
        <v>220</v>
      </c>
      <c r="J30" s="22" t="str">
        <f>+Tabla1[[#This Row],[Logro]]</f>
        <v>Plan de seguridad y privacidad de la información y de los sistemas de información</v>
      </c>
      <c r="K30" s="22" t="s">
        <v>94</v>
      </c>
      <c r="L30" s="22" t="s">
        <v>91</v>
      </c>
      <c r="M30" s="22" t="s">
        <v>40</v>
      </c>
      <c r="N30" s="22" t="s">
        <v>224</v>
      </c>
      <c r="O30" s="23">
        <f>+Tabla1[[#This Row],[Reporte
ene-18]]/100</f>
        <v>0.53333333333333333</v>
      </c>
      <c r="P30" s="23" t="e">
        <f>+Tabla1[[#This Row],[Actual]]/100</f>
        <v>#REF!</v>
      </c>
      <c r="Q30" s="22" t="s">
        <v>40</v>
      </c>
      <c r="R30" s="22" t="s">
        <v>85</v>
      </c>
      <c r="S30" s="22" t="s">
        <v>86</v>
      </c>
      <c r="T30" s="22" t="s">
        <v>87</v>
      </c>
      <c r="U30" s="22" t="s">
        <v>88</v>
      </c>
    </row>
    <row r="31" spans="3:21" ht="45.75" customHeight="1" x14ac:dyDescent="0.25">
      <c r="C31" s="9" t="s">
        <v>66</v>
      </c>
      <c r="D31" s="19" t="s">
        <v>65</v>
      </c>
      <c r="E31" s="18">
        <v>45.85</v>
      </c>
      <c r="F31" s="18">
        <v>45.85</v>
      </c>
      <c r="G31" s="18" t="e">
        <f>+#REF!</f>
        <v>#REF!</v>
      </c>
      <c r="I31" s="16" t="s">
        <v>220</v>
      </c>
      <c r="J31" s="22" t="str">
        <f>+Tabla1[[#This Row],[Logro]]</f>
        <v>Monitoreo y mejoramiento continuo</v>
      </c>
      <c r="K31" s="22" t="s">
        <v>92</v>
      </c>
      <c r="L31" s="22" t="s">
        <v>91</v>
      </c>
      <c r="M31" s="22" t="s">
        <v>40</v>
      </c>
      <c r="N31" s="22" t="s">
        <v>224</v>
      </c>
      <c r="O31" s="23">
        <f>+Tabla1[[#This Row],[Reporte
ene-18]]/100</f>
        <v>0.45850000000000002</v>
      </c>
      <c r="P31" s="23" t="e">
        <f>+Tabla1[[#This Row],[Actual]]/100</f>
        <v>#REF!</v>
      </c>
      <c r="Q31" s="22" t="s">
        <v>40</v>
      </c>
      <c r="R31" s="22" t="s">
        <v>85</v>
      </c>
      <c r="S31" s="22" t="s">
        <v>86</v>
      </c>
      <c r="T31" s="22" t="s">
        <v>87</v>
      </c>
      <c r="U31" s="22" t="s">
        <v>88</v>
      </c>
    </row>
    <row r="32" spans="3:21" ht="45.75" customHeight="1" x14ac:dyDescent="0.25">
      <c r="C32" s="9" t="s">
        <v>68</v>
      </c>
      <c r="D32" s="19" t="s">
        <v>67</v>
      </c>
      <c r="E32" s="18">
        <v>33.333333333333336</v>
      </c>
      <c r="F32" s="18">
        <v>25</v>
      </c>
      <c r="G32" s="18" t="e">
        <f>+#REF!</f>
        <v>#REF!</v>
      </c>
      <c r="I32" s="16" t="s">
        <v>220</v>
      </c>
      <c r="J32" s="22" t="str">
        <f>+Tabla1[[#This Row],[Logro]]</f>
        <v>Seguridad y Privacidad de la Información</v>
      </c>
      <c r="K32" s="22" t="s">
        <v>95</v>
      </c>
      <c r="L32" s="22" t="s">
        <v>91</v>
      </c>
      <c r="M32" s="22" t="s">
        <v>40</v>
      </c>
      <c r="N32" s="22" t="s">
        <v>224</v>
      </c>
      <c r="O32" s="23">
        <f>+Tabla1[[#This Row],[Reporte
ene-18]]/100</f>
        <v>0.33333333333333337</v>
      </c>
      <c r="P32" s="23" t="e">
        <f>+Tabla1[[#This Row],[Actual]]/100</f>
        <v>#REF!</v>
      </c>
      <c r="Q32" s="22" t="s">
        <v>40</v>
      </c>
      <c r="R32" s="22" t="s">
        <v>85</v>
      </c>
      <c r="S32" s="22" t="s">
        <v>86</v>
      </c>
      <c r="T32" s="22" t="s">
        <v>87</v>
      </c>
      <c r="U32" s="22" t="s">
        <v>88</v>
      </c>
    </row>
    <row r="34" spans="5:7" x14ac:dyDescent="0.25">
      <c r="E34" s="24">
        <f>+AVERAGE(Tabla1[Reporte
ene-18])/100</f>
        <v>0.49470833333333331</v>
      </c>
      <c r="F34" s="24">
        <f>+AVERAGE(Tabla1[Reporte
may-18])/100</f>
        <v>0.56679166666666669</v>
      </c>
      <c r="G34" s="24" t="e">
        <f>+AVERAGE(Tabla1[Actual])/100</f>
        <v>#REF!</v>
      </c>
    </row>
  </sheetData>
  <mergeCells count="50">
    <mergeCell ref="A3:S3"/>
    <mergeCell ref="N2:S2"/>
    <mergeCell ref="E2:I2"/>
    <mergeCell ref="J2:M2"/>
    <mergeCell ref="E1:S1"/>
    <mergeCell ref="A1:D2"/>
    <mergeCell ref="S15:S18"/>
    <mergeCell ref="H15:H18"/>
    <mergeCell ref="I15:I18"/>
    <mergeCell ref="J15:J18"/>
    <mergeCell ref="K15:K18"/>
    <mergeCell ref="L15:L18"/>
    <mergeCell ref="M15:M18"/>
    <mergeCell ref="N15:N18"/>
    <mergeCell ref="O15:O18"/>
    <mergeCell ref="P15:P18"/>
    <mergeCell ref="Q15:Q18"/>
    <mergeCell ref="R15:R18"/>
    <mergeCell ref="S5:S8"/>
    <mergeCell ref="H5:H8"/>
    <mergeCell ref="I5:I8"/>
    <mergeCell ref="J5:J8"/>
    <mergeCell ref="K5:K8"/>
    <mergeCell ref="L5:L8"/>
    <mergeCell ref="M5:M8"/>
    <mergeCell ref="N5:N8"/>
    <mergeCell ref="O5:O8"/>
    <mergeCell ref="P5:P8"/>
    <mergeCell ref="Q5:Q8"/>
    <mergeCell ref="R5:R8"/>
    <mergeCell ref="S10:S13"/>
    <mergeCell ref="H10:H13"/>
    <mergeCell ref="I10:I13"/>
    <mergeCell ref="J10:J13"/>
    <mergeCell ref="K10:K13"/>
    <mergeCell ref="L10:L13"/>
    <mergeCell ref="M10:M13"/>
    <mergeCell ref="N10:N13"/>
    <mergeCell ref="O10:O13"/>
    <mergeCell ref="P10:P13"/>
    <mergeCell ref="Q10:Q13"/>
    <mergeCell ref="R10:R13"/>
    <mergeCell ref="C6:C7"/>
    <mergeCell ref="C11:C12"/>
    <mergeCell ref="C16:C17"/>
    <mergeCell ref="C27:G27"/>
    <mergeCell ref="G10:G13"/>
    <mergeCell ref="G5:G8"/>
    <mergeCell ref="G15:G18"/>
    <mergeCell ref="C21:G23"/>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5" x14ac:dyDescent="0.25"/>
  <cols>
    <col min="2" max="2" width="37.5703125" customWidth="1"/>
    <col min="3" max="3" width="58" style="6" customWidth="1"/>
  </cols>
  <sheetData>
    <row r="2" spans="2:11" ht="15.75" x14ac:dyDescent="0.25">
      <c r="B2" s="149" t="s">
        <v>16</v>
      </c>
      <c r="C2" s="149"/>
    </row>
    <row r="3" spans="2:11" ht="15.75" thickBot="1" x14ac:dyDescent="0.3">
      <c r="B3" s="1" t="s">
        <v>10</v>
      </c>
      <c r="C3" s="7" t="s">
        <v>11</v>
      </c>
    </row>
    <row r="4" spans="2:11" ht="30" x14ac:dyDescent="0.25">
      <c r="B4" s="150" t="s">
        <v>0</v>
      </c>
      <c r="C4" s="3" t="s">
        <v>34</v>
      </c>
    </row>
    <row r="5" spans="2:11" ht="75.75" thickBot="1" x14ac:dyDescent="0.3">
      <c r="B5" s="151"/>
      <c r="C5" s="4" t="s">
        <v>24</v>
      </c>
    </row>
    <row r="6" spans="2:11" ht="32.25" customHeight="1" x14ac:dyDescent="0.25">
      <c r="B6" s="152" t="s">
        <v>1</v>
      </c>
      <c r="C6" s="5" t="s">
        <v>35</v>
      </c>
    </row>
    <row r="7" spans="2:11" ht="32.25" customHeight="1" x14ac:dyDescent="0.25">
      <c r="B7" s="153"/>
      <c r="C7" s="2" t="s">
        <v>25</v>
      </c>
    </row>
    <row r="8" spans="2:11" ht="32.25" customHeight="1" x14ac:dyDescent="0.25">
      <c r="B8" s="153"/>
      <c r="C8" s="2" t="s">
        <v>36</v>
      </c>
    </row>
    <row r="9" spans="2:11" ht="32.25" customHeight="1" thickBot="1" x14ac:dyDescent="0.3">
      <c r="B9" s="153"/>
      <c r="C9" s="2" t="s">
        <v>19</v>
      </c>
    </row>
    <row r="10" spans="2:11" ht="32.25" customHeight="1" thickBot="1" x14ac:dyDescent="0.3">
      <c r="B10" s="153"/>
      <c r="C10" s="4" t="s">
        <v>18</v>
      </c>
      <c r="H10" s="140" t="s">
        <v>5</v>
      </c>
      <c r="I10" s="141"/>
      <c r="J10" s="141"/>
      <c r="K10" s="142"/>
    </row>
    <row r="11" spans="2:11" ht="32.25" customHeight="1" thickBot="1" x14ac:dyDescent="0.3">
      <c r="B11" s="154"/>
      <c r="C11" s="5" t="s">
        <v>17</v>
      </c>
      <c r="H11" s="143" t="s">
        <v>21</v>
      </c>
      <c r="I11" s="144"/>
      <c r="J11" s="144"/>
      <c r="K11" s="145"/>
    </row>
    <row r="12" spans="2:11" ht="32.25" customHeight="1" thickBot="1" x14ac:dyDescent="0.3">
      <c r="B12" s="155" t="s">
        <v>2</v>
      </c>
      <c r="C12" s="2" t="s">
        <v>26</v>
      </c>
      <c r="H12" s="146" t="s">
        <v>20</v>
      </c>
      <c r="I12" s="147"/>
      <c r="J12" s="147"/>
      <c r="K12" s="148"/>
    </row>
    <row r="13" spans="2:11" ht="32.25" customHeight="1" x14ac:dyDescent="0.25">
      <c r="B13" s="156"/>
      <c r="C13" s="2" t="s">
        <v>27</v>
      </c>
    </row>
    <row r="14" spans="2:11" ht="32.25" customHeight="1" thickBot="1" x14ac:dyDescent="0.3">
      <c r="B14" s="156"/>
      <c r="C14" s="4" t="s">
        <v>28</v>
      </c>
    </row>
    <row r="15" spans="2:11" ht="32.25" customHeight="1" x14ac:dyDescent="0.25">
      <c r="B15" s="157" t="s">
        <v>3</v>
      </c>
      <c r="C15" s="2" t="s">
        <v>29</v>
      </c>
    </row>
    <row r="16" spans="2:11" ht="32.25" customHeight="1" x14ac:dyDescent="0.25">
      <c r="B16" s="158"/>
      <c r="C16" s="2" t="s">
        <v>30</v>
      </c>
    </row>
    <row r="17" spans="2:3" ht="49.5" customHeight="1" x14ac:dyDescent="0.25">
      <c r="B17" s="159"/>
      <c r="C17" s="2" t="s">
        <v>31</v>
      </c>
    </row>
    <row r="18" spans="2:3" ht="32.25" customHeight="1" x14ac:dyDescent="0.25">
      <c r="B18" s="137" t="s">
        <v>4</v>
      </c>
      <c r="C18" s="2" t="s">
        <v>29</v>
      </c>
    </row>
    <row r="19" spans="2:3" ht="32.25" customHeight="1" x14ac:dyDescent="0.25">
      <c r="B19" s="138"/>
      <c r="C19" s="2" t="s">
        <v>32</v>
      </c>
    </row>
    <row r="20" spans="2:3" ht="32.25" customHeight="1" thickBot="1" x14ac:dyDescent="0.3">
      <c r="B20" s="139"/>
      <c r="C20" s="2" t="s">
        <v>33</v>
      </c>
    </row>
    <row r="22" spans="2:3" x14ac:dyDescent="0.25">
      <c r="B22" s="55" t="s">
        <v>177</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2024-01-29T14:26:36Z</dcterms:modified>
</cp:coreProperties>
</file>