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tables/table1.xml" ContentType="application/vnd.openxmlformats-officedocument.spreadsheetml.table+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filterPrivacy="1"/>
  <xr:revisionPtr revIDLastSave="0" documentId="13_ncr:1_{8891BA83-190E-48BD-97D7-91E49492A04D}" xr6:coauthVersionLast="36" xr6:coauthVersionMax="36" xr10:uidLastSave="{00000000-0000-0000-0000-000000000000}"/>
  <bookViews>
    <workbookView xWindow="0" yWindow="0" windowWidth="11750" windowHeight="11690" activeTab="1" xr2:uid="{00000000-000D-0000-FFFF-FFFF00000000}"/>
  </bookViews>
  <sheets>
    <sheet name="PLAN" sheetId="9" r:id="rId1"/>
    <sheet name="INDICADORES" sheetId="14" r:id="rId2"/>
    <sheet name="1b.Privacidad" sheetId="7" state="hidden" r:id="rId3"/>
  </sheets>
  <definedNames>
    <definedName name="_xlnm._FilterDatabase" localSheetId="0" hidden="1">PLAN!$A$7:$P$7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14" i="9" l="1"/>
  <c r="P38" i="9" s="1"/>
  <c r="O14" i="9" l="1"/>
  <c r="N5" i="14" l="1"/>
  <c r="O38" i="9"/>
  <c r="F34" i="14" l="1"/>
  <c r="E34" i="14"/>
  <c r="O30" i="14"/>
  <c r="O31" i="14"/>
  <c r="O32" i="14"/>
  <c r="O29" i="14"/>
  <c r="J32" i="14"/>
  <c r="J31" i="14"/>
  <c r="J30" i="14"/>
  <c r="J29" i="14"/>
  <c r="G32" i="14" l="1"/>
  <c r="P32" i="14" s="1"/>
  <c r="G30" i="14" l="1"/>
  <c r="P30" i="14" s="1"/>
  <c r="G31" i="14"/>
  <c r="P31" i="14" s="1"/>
  <c r="G29" i="14" l="1"/>
  <c r="G34" i="14" l="1"/>
  <c r="P29" i="1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E6" authorId="0" shapeId="0" xr:uid="{00000000-0006-0000-0000-000001000000}">
      <text>
        <r>
          <rPr>
            <b/>
            <sz val="9"/>
            <color indexed="81"/>
            <rFont val="Tahoma"/>
            <family val="2"/>
          </rPr>
          <t>Ver: Modelo de Seguridad y Privacidad</t>
        </r>
        <r>
          <rPr>
            <sz val="9"/>
            <color indexed="81"/>
            <rFont val="Tahoma"/>
            <family val="2"/>
          </rPr>
          <t xml:space="preserve">
http://www.mintic.gov.co/gestionti/615/w3-propertyvalue-7275.html
</t>
        </r>
      </text>
    </comment>
    <comment ref="G6" authorId="0" shapeId="0" xr:uid="{00000000-0006-0000-0000-000002000000}">
      <text>
        <r>
          <rPr>
            <sz val="9"/>
            <color indexed="81"/>
            <rFont val="Tahoma"/>
            <family val="2"/>
          </rPr>
          <t xml:space="preserve">Ver: </t>
        </r>
        <r>
          <rPr>
            <b/>
            <sz val="9"/>
            <color indexed="81"/>
            <rFont val="Tahoma"/>
            <family val="2"/>
          </rPr>
          <t>Instrumento de Evaluación MSPI</t>
        </r>
        <r>
          <rPr>
            <sz val="9"/>
            <color indexed="81"/>
            <rFont val="Tahoma"/>
            <family val="2"/>
          </rPr>
          <t xml:space="preserve">
http://www.mintic.gov.co/gestionti/615/w3-propertyvalue-7275.html
</t>
        </r>
      </text>
    </comment>
    <comment ref="I6" authorId="0" shapeId="0" xr:uid="{00000000-0006-0000-0000-000003000000}">
      <text>
        <r>
          <rPr>
            <b/>
            <sz val="9"/>
            <color indexed="81"/>
            <rFont val="Tahoma"/>
            <family val="2"/>
          </rPr>
          <t>- Dimension:</t>
        </r>
        <r>
          <rPr>
            <sz val="9"/>
            <color indexed="81"/>
            <rFont val="Tahoma"/>
            <family val="2"/>
          </rPr>
          <t xml:space="preserve">
3. HACER: GESTIÓN CON VALORES PARA EL RESULTADO
</t>
        </r>
        <r>
          <rPr>
            <b/>
            <sz val="9"/>
            <color indexed="81"/>
            <rFont val="Tahoma"/>
            <family val="2"/>
          </rPr>
          <t>-Política de Gestión y Desempeño Institucional:</t>
        </r>
        <r>
          <rPr>
            <sz val="9"/>
            <color indexed="81"/>
            <rFont val="Tahoma"/>
            <family val="2"/>
          </rPr>
          <t xml:space="preserve"> Gobierno Digital</t>
        </r>
      </text>
    </comment>
    <comment ref="F16" authorId="0" shapeId="0" xr:uid="{00000000-0006-0000-0000-000004000000}">
      <text>
        <r>
          <rPr>
            <sz val="9"/>
            <color indexed="81"/>
            <rFont val="Tahoma"/>
            <family val="2"/>
          </rPr>
          <t>- Donde se tienen en cuenta aspectos como: cumplimiento legal, fechas de actualización, propietarios y criticidad de los activos, 
- inventario de activos de información acorde a la metodología planteada,</t>
        </r>
      </text>
    </comment>
    <comment ref="F23" authorId="0" shapeId="0" xr:uid="{00000000-0006-0000-0000-000005000000}">
      <text>
        <r>
          <rPr>
            <sz val="9"/>
            <color indexed="81"/>
            <rFont val="Tahoma"/>
            <family val="2"/>
          </rPr>
          <t>Que incluya:
a. Divulgación de las políticas, buenas prácticas o directrices relacionadas con seguridad de la información a través de sitio Web o Intranet
b. Divulgación de las políticas, buenas prácticas o directrices relacionadas con seguridad de la información a través de eventos especiales relacionados con seguridad.
c. Divulgación de las políticas, buenas prácticas o directrices relacionadas con seguridad de la información a través de medios físicos (Volantes, carteleras etc…)
d. Divulgación de las políticas, buenas prácticas o directrices relacionadas con seguridad de la información a través de medios Digitales (e-learning, correo, pantallas, etc...)
Formulación y la ejecución del plan de comunicación, sensibilización y capacitación en lo referente a seguridad y privacidad de la información con base en la caracterización de grupos focales (Usuarios, Directivos, Técnicos y Terceros)</t>
        </r>
      </text>
    </comment>
    <comment ref="F26" authorId="0" shapeId="0" xr:uid="{00000000-0006-0000-0000-000006000000}">
      <text>
        <r>
          <rPr>
            <sz val="9"/>
            <color indexed="81"/>
            <rFont val="Tahoma"/>
            <family val="2"/>
          </rPr>
          <t xml:space="preserve">tiempo en promedio que demoró la entidad en corregir sus vulnerabilidades luego de ser reportadas por el COLCERT
</t>
        </r>
      </text>
    </comment>
    <comment ref="F31" authorId="0" shapeId="0" xr:uid="{00000000-0006-0000-0000-000007000000}">
      <text>
        <r>
          <rPr>
            <b/>
            <sz val="9"/>
            <color indexed="81"/>
            <rFont val="Tahoma"/>
            <family val="2"/>
          </rPr>
          <t>- definió y aprobó los indicadores de gestión y cumplimiento que permitan identificar si la implementación del MSPI es eficiente, eficaz y efectiva</t>
        </r>
        <r>
          <rPr>
            <sz val="9"/>
            <color indexed="81"/>
            <rFont val="Tahoma"/>
            <family val="2"/>
          </rPr>
          <t xml:space="preserve">
</t>
        </r>
      </text>
    </comment>
    <comment ref="F32" authorId="0" shapeId="0" xr:uid="{00000000-0006-0000-0000-000008000000}">
      <text>
        <r>
          <rPr>
            <sz val="9"/>
            <color indexed="81"/>
            <rFont val="Tahoma"/>
            <family val="2"/>
          </rPr>
          <t>- generó y aprobó el plan control operacional, en el cual se indica la metodología para implementar las medidas de seguridad definidas en el plan de tratamiento de riesgos</t>
        </r>
      </text>
    </comment>
    <comment ref="F34" authorId="0" shapeId="0" xr:uid="{00000000-0006-0000-0000-000009000000}">
      <text>
        <r>
          <rPr>
            <sz val="9"/>
            <color indexed="81"/>
            <rFont val="Tahoma"/>
            <family val="2"/>
          </rPr>
          <t xml:space="preserve">- Determinar si las acciones correctivas aplicadas son las adecuadas para gestionar los hallazgos y debilidades identificadas en seguridad y privacidad de la información al interior de la entidad
- Seguimiento a la medición de efectividad de los controles
- Determinó la eficacia en la gestión de incidentes de seguridad de la información en la entidad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I5" authorId="0" shapeId="0" xr:uid="{00000000-0006-0000-0100-000001000000}">
      <text>
        <r>
          <rPr>
            <sz val="8"/>
            <color indexed="81"/>
            <rFont val="Tahoma"/>
            <family val="2"/>
          </rPr>
          <t>MSPI:
Modelo de Seguridad y Privacidad de la Información</t>
        </r>
      </text>
    </comment>
    <comment ref="C6" authorId="0" shapeId="0" xr:uid="{00000000-0006-0000-0100-000002000000}">
      <text>
        <r>
          <rPr>
            <sz val="9"/>
            <color indexed="81"/>
            <rFont val="Tahoma"/>
            <family val="2"/>
          </rPr>
          <t>Hacer
Fuente: Capacitación Indicadores 2018 - Camara de Comercio</t>
        </r>
      </text>
    </comment>
    <comment ref="I10" authorId="0" shapeId="0" xr:uid="{00000000-0006-0000-0100-000003000000}">
      <text>
        <r>
          <rPr>
            <sz val="8"/>
            <color indexed="81"/>
            <rFont val="Tahoma"/>
            <family val="2"/>
          </rPr>
          <t>MIPG:
Modelo Integrado de Planeación y Gestión</t>
        </r>
      </text>
    </comment>
    <comment ref="C11" authorId="0" shapeId="0" xr:uid="{00000000-0006-0000-0100-000004000000}">
      <text>
        <r>
          <rPr>
            <sz val="9"/>
            <color indexed="81"/>
            <rFont val="Tahoma"/>
            <family val="2"/>
          </rPr>
          <t xml:space="preserve">Hacerlas bien
Fuente: Capacitación Indicadores 2018 - Camara de Comercio
</t>
        </r>
      </text>
    </comment>
    <comment ref="C16" authorId="0" shapeId="0" xr:uid="{00000000-0006-0000-0100-000005000000}">
      <text>
        <r>
          <rPr>
            <sz val="9"/>
            <color indexed="81"/>
            <rFont val="Tahoma"/>
            <family val="2"/>
          </rPr>
          <t xml:space="preserve">Hacerlas bien
Fuente: Capacitación Indicadores 2018 - Camara de Comercio
</t>
        </r>
      </text>
    </comment>
  </commentList>
</comments>
</file>

<file path=xl/sharedStrings.xml><?xml version="1.0" encoding="utf-8"?>
<sst xmlns="http://schemas.openxmlformats.org/spreadsheetml/2006/main" count="447" uniqueCount="233">
  <si>
    <t>DIAGNOSTICO</t>
  </si>
  <si>
    <t>PLANIFICACIÓN</t>
  </si>
  <si>
    <t>IMPLEMENTACIÓN</t>
  </si>
  <si>
    <t>EVALUACIÓN DEL DESEMPEÑO</t>
  </si>
  <si>
    <t>MEJORA CONTINUA</t>
  </si>
  <si>
    <t>Política de seguridad y privacidad de la información</t>
  </si>
  <si>
    <t>Procedimientos de Seguridad de la Información</t>
  </si>
  <si>
    <t>Plan de seguridad y privacidad de la  información alineado con el objetivo misional de la entidad</t>
  </si>
  <si>
    <t>Planificación y Control Operacional</t>
  </si>
  <si>
    <t>Plan de transición e implementación del protocolo IPv6 en la entidad</t>
  </si>
  <si>
    <t>FASE</t>
  </si>
  <si>
    <t>PRODUCTOS</t>
  </si>
  <si>
    <t>Integración del MSPI, con el sistema de gestión documental de la entidad.</t>
  </si>
  <si>
    <t>Documento con el análisis y evaluación de
riesgos.</t>
  </si>
  <si>
    <t xml:space="preserve">Indicadores de Gestión SI                                                                 </t>
  </si>
  <si>
    <t>Plan de seguimiento y revisión del MSPI</t>
  </si>
  <si>
    <t>PRIVACIDAD DE LA INFORMACIÓN</t>
  </si>
  <si>
    <t>Plan de capacitación al interior de la entidad</t>
  </si>
  <si>
    <t>Procedimientos de privacidad.</t>
  </si>
  <si>
    <t>Definición de roles en relación con la Información.</t>
  </si>
  <si>
    <t>No se cuenta con el producto</t>
  </si>
  <si>
    <t>En Construcción</t>
  </si>
  <si>
    <t>Documento con los hallazgos encontrados en las pruebas de vulnerabilidad</t>
  </si>
  <si>
    <t>Documento con el plan de comunicación de resultados.</t>
  </si>
  <si>
    <t>Documento con el resultado del diagnóstico realizado por la entidad con la clasificación y distinción de los activos de información teniendo en cuenta la información con datos personales y aquellos que no lo son identificando la criticidad de la información clasificada o reservada</t>
  </si>
  <si>
    <t>Manual de políticas de seguridad y privacidad de la información</t>
  </si>
  <si>
    <t>Documento con los riesgos contra la privacidad</t>
  </si>
  <si>
    <t>Documento que evidencie el registro de las Bases de datos</t>
  </si>
  <si>
    <t>Documento con el índice de información clasificada, reservada, revisada y sus procedimientos ajustados</t>
  </si>
  <si>
    <t>Documento con los resultados del plan de seguimiento</t>
  </si>
  <si>
    <t>Documento con el Plan de auditoría interna y resultados</t>
  </si>
  <si>
    <t>Comunicación de los indicadores al público a través de la rendición de cuentas, informe a la PGN y al Congreso de la República</t>
  </si>
  <si>
    <t>Documento con los resultados del plan de mejoramiento</t>
  </si>
  <si>
    <t>Documento con el consolidado de las auditorias.</t>
  </si>
  <si>
    <t>Diagnóstico de las condiciones en que se encuentran los activos de información administrados por la entidad.</t>
  </si>
  <si>
    <t>Política de privacidad</t>
  </si>
  <si>
    <t>Plan de gestión de la privacidad sobre la información</t>
  </si>
  <si>
    <t>REQUISITO</t>
  </si>
  <si>
    <t>Establecer y documentar los Planes de mejoramiento</t>
  </si>
  <si>
    <t>Documento con el Plan de ejecución de auditoría y/o revisiones independientes al MSPI</t>
  </si>
  <si>
    <t>Coordinación de TI</t>
  </si>
  <si>
    <t>Fase 1: Diagnostico</t>
  </si>
  <si>
    <t>Fase 2: Planificación</t>
  </si>
  <si>
    <t>Fase 3: Implementación</t>
  </si>
  <si>
    <t>Fase 4: Evaluación del desempeño</t>
  </si>
  <si>
    <t>Fase 5: Mejora Continua</t>
  </si>
  <si>
    <t>Política de seguridad y privacidad de la información - Alineada con los objetivos estratégicos de la entidad, define los objetivos y da alcance a todos los procesos.</t>
  </si>
  <si>
    <t>Manual de políticas de la entidad, con las políticas de seguridad - revisado, aprobado y divulgado por el comité.</t>
  </si>
  <si>
    <t>Metodología para identificación, clasificación y valoración de activos de información - revisado, aprobado y divulgado por el comité</t>
  </si>
  <si>
    <t>Plan de diagnóstico para la
transición de IPv4 a IPv6. - revisado, aprobado y divulgado por el comité</t>
  </si>
  <si>
    <t>Implementación del plan de tratamiento de riesgos.
- Revisión periódica de los compromisos establecidos para ejecutar el plan de tratamiento de riesgos</t>
  </si>
  <si>
    <t>DICIEMBRE</t>
  </si>
  <si>
    <t>Asignación presupuesto para la implementación del SGSI.
Asignación recurso humano altamente capacitado.</t>
  </si>
  <si>
    <t>Acto administrativo a través del cual se crea o se modifica las funciones del comité gestión institucional</t>
  </si>
  <si>
    <t>Plan de tratamiento de riesgos de S.I.</t>
  </si>
  <si>
    <t>Documento (s) con los informes relacionados con la implementación de los controles de seguridad y privacidad de la información</t>
  </si>
  <si>
    <t>Documentos con los indicadores para medir la efectividad de los controles de seguridad</t>
  </si>
  <si>
    <t>Documento con la identificación de infraestructura crítica</t>
  </si>
  <si>
    <t>Gobierno Digital</t>
  </si>
  <si>
    <t>Documento con Trazabilidad de la Gestion a Vulnerabilidades reportadas por Colcert</t>
  </si>
  <si>
    <t>Registro de Incidentes de S.I. e Intercambio de  informacióncon el MinTIC o Colcert (De acuerdo a la valoración del Incidente)</t>
  </si>
  <si>
    <t>Version Vigente</t>
  </si>
  <si>
    <t>No.</t>
  </si>
  <si>
    <t>Definición del marco de seguridad y privacidad de la información y de los sistemas de información</t>
  </si>
  <si>
    <t>Plan de seguridad y privacidad de la información y de los sistemas de información</t>
  </si>
  <si>
    <t>Monitoreo y mejoramiento continuo</t>
  </si>
  <si>
    <t>Indicadores de Proceso</t>
  </si>
  <si>
    <t>Seguridad y Privacidad de la Información</t>
  </si>
  <si>
    <t xml:space="preserve">Indicadores de resultado </t>
  </si>
  <si>
    <t>Tipo de Indicador MIPG</t>
  </si>
  <si>
    <t>Logro</t>
  </si>
  <si>
    <t>Actual</t>
  </si>
  <si>
    <t>NO</t>
  </si>
  <si>
    <t>SI</t>
  </si>
  <si>
    <t>DESCRIPCIÓN</t>
  </si>
  <si>
    <t>TIPO DE INDICADOR</t>
  </si>
  <si>
    <t>NOMBRE DEL INDICADOR</t>
  </si>
  <si>
    <t>FORMULA</t>
  </si>
  <si>
    <t>FUENTE DE VERIFICACIÓN</t>
  </si>
  <si>
    <t>LINEA BASE</t>
  </si>
  <si>
    <t>AREA RESPONSABLE</t>
  </si>
  <si>
    <t>Responsable del Reporte</t>
  </si>
  <si>
    <t>OBJETIVO ESTRATEGICO</t>
  </si>
  <si>
    <t>PERSPECTIVA</t>
  </si>
  <si>
    <t>PERIODICIDAD DE LA MEDICIÓN</t>
  </si>
  <si>
    <t>Por definir</t>
  </si>
  <si>
    <t xml:space="preserve">100% cumplimiento </t>
  </si>
  <si>
    <t>Integrar y Fortalecer el Sistema de Medios Publica</t>
  </si>
  <si>
    <t>Procesos Internos</t>
  </si>
  <si>
    <t>Reporte
ene-18</t>
  </si>
  <si>
    <t>Reporte
may-18</t>
  </si>
  <si>
    <t>(Actividades
Ejecutadas/Actividades
Aprobadas por El Plan de Seguridad) x 100</t>
  </si>
  <si>
    <t>Desarrollar actividades de Monitoreo y Seguimiento a la medición los controles, gestión de incidentes de seguridad de la información en la entidad, cumplimiento de indicadores y estado de avance de la implementación del MSPI</t>
  </si>
  <si>
    <t xml:space="preserve">Definir el manual/metodologías/planes orientados a la Fase de Planeación del Modelo: Manual con Políticas, Metodología de gestión de activos de información, 
Metodología de Riesgos, identificación, análisis y evaluación de los riesgos, plan de diagnóstico y estrategia de transición de IPv4 a IPv6 y el Plan de capacitación, </t>
  </si>
  <si>
    <t>Desarrollar las actividades de implementación del MSPI a través de los informes relacionados con la implementación de los controles de seguridad y privacidad, ejecución del Plan de Capacitación, Formulación de los planes de Seguimiento y Auditoria</t>
  </si>
  <si>
    <t>Realizar las actividades entorno a la identificación de Infraestructura Critica, vulnerabilidades e Incidentes de SI</t>
  </si>
  <si>
    <t>Documento de Diagnostico MSPI</t>
  </si>
  <si>
    <t>Documento de Actualizado Periodicamente</t>
  </si>
  <si>
    <t>Identificar vulnerabilidades técnicas y administrativas que
sirvan como insumo para la fase de planificación.</t>
  </si>
  <si>
    <t>MIPG-3: Política alineada con los objetivos estratégicos de la entidad
- La Politica define los objetivos y da alcance a todos los procesos.</t>
  </si>
  <si>
    <t xml:space="preserve">MIPG-4: Manual con las políticas de seguridad y privacidad de la información revisado, aprobado y divulgado por el comité institucional de desarrollo administrativo o el que haga sus veces </t>
  </si>
  <si>
    <t>MIPG-6: - Metodología de gestión de activos de información donde se tienen en cuenta aspectos como: cumplimiento legal, fechas de actualización, propietarios y criticidad de los activos, revisada, aprobada y divulgado por comité</t>
  </si>
  <si>
    <t>MIPG-7: - inventario de activos de información acorde a la metodología planteada,</t>
  </si>
  <si>
    <t>MIPG-8: Metodología formalizada para la gestión de los riesgos,</t>
  </si>
  <si>
    <t>MIPG-8:- Plan de tratamiento del riesgo establecido</t>
  </si>
  <si>
    <t>MIPG-8: Declaración de aplicabilidad definida</t>
  </si>
  <si>
    <t>MIPG-9: identificación, análisis y evaluación de los riesgos de seguridad y privacidad de la información conforme a la metodología planteada</t>
  </si>
  <si>
    <t xml:space="preserve"> MIPG-2: Estado actual de la infraestructura tecnológica para desarrollar el plan de transición del protocolo IPv4 a IPv6
MIPG -10: documento del plan de diagnóstico y estrategia de transición de IPv4 a IPv6 revisado, aprobado y divulgado por el comité</t>
  </si>
  <si>
    <t>Plan de comunicación, sensibilización y capacitación</t>
  </si>
  <si>
    <t>Declaración de aplicabilidad</t>
  </si>
  <si>
    <t>MIPG 13: a. Asignación presupuesto para la implementación del SGSI.
b. Asignación recurso humano altamente capacitado.</t>
  </si>
  <si>
    <t>MIPG 13: d. Definición de la implementación de las actividades o fases del SGSI.</t>
  </si>
  <si>
    <t>MIPG-5: - Acto administrativo a través del cual se crean o se modifican las funciones del comité institucional de desarrollo administrativo o el que haga sus veces, donde se incluyen los temas de seguridad y privacidad de la información,
MIPG 13:
e. Compromiso por parte de la Dirección y Coordinadores en el apoyo activo al MSPI, mostrando su importancia para la entidad.</t>
  </si>
  <si>
    <t>MIPG 14: - generó y aprobó el plan control operacional, en el cual se indica la metodología para implementar las medidas de seguridad definidas en el plan de tratamiento de riesgos</t>
  </si>
  <si>
    <t>MIPG 15: - generó y aprobó los informes relacionados con la implementación de los controles de seguridad y privacidad de la información
MIPG 13: c. Identificación de los controles adecuados.</t>
  </si>
  <si>
    <t>MIPG 16: - definió y aprobó los indicadores de gestión y cumplimiento que permitan identificar si la implementación del MSPI es eficiente, eficaz y efectiva</t>
  </si>
  <si>
    <t>MIPG 11:- Definición del Plan de capacitación, sensibilización y comunicación que incluya la estrategia para que la seguridad de la información se convierta en cultura organizacional, al generar competencias y hábitos en todos los niveles (directivos, funcionarios, terceros) de la entidad.
MIPG 12: a. Divulgación de las políticas, buenas prácticas o directrices relacionadas con seguridad de la información a través de sitio Web o Intranet
b. Divulgación de las políticas, buenas prácticas o directrices relacionadas con seguridad de la información a través de eventos especiales relacionados con seguridad.
c. Divulgación de las políticas, buenas prácticas o directrices relacionadas con seguridad de la información a través de medios físicos (Volantes, carteleras etc…)
d. Divulgación de las políticas, buenas prácticas o directrices relacionadas con seguridad de la información a través de medios Digitales (e-learning, correo, pantallas, etc...)
MIPG 17: Formulación y la ejecución del plan de comunicación, sensibilización y capacitación en lo referente a seguridad y privacidad de la información con base en la caracterización de grupos focales (Usuarios, Directivos, Técnicos y Terceros)</t>
  </si>
  <si>
    <t>MIPG 22: - Determinar las posibles acciones correctivas derivadas de los hallazgos o debilidades identificadas en la evaluación del desempeño de la seguridad y privacidad de la información
MIPG 23: - Implementar las acciones correctivas y los planes de mejora de la seguridad y privacidad de la información al interior de la entidad</t>
  </si>
  <si>
    <t>MIPG 18: - Revisión periódica de los compromisos establecidos para ejecutar el plan de tratamiento de riesgos
MIPG 19: - Seguimiento a la medición de efectividad de los controles
- Determinó la eficacia en la gestión de incidentes de seguridad de la información en la entidad
MIPG 20: - Formulación del plan de seguimiento, evaluación y análisis de resultados del MSPI, teniendo en cuenta los indicadores de gestión y cumplimiento
MIPG 21: - Seguimiento y control a la implementación del MSPI, por parte del comité institucional de desarrollo administrativo o el que haga sus veces 
MIPG 24: - Determinar si las acciones correctivas aplicadas son las adecuadas para gestionar los hallazgos y debilidades identificadas en seguridad y privacidad de la información al interior de la entidad</t>
  </si>
  <si>
    <t>MIPG 25: Proceso de identificación de infraestructura crítica, lo aplicó y comunicó los resultados a las partes interesadas,</t>
  </si>
  <si>
    <t>MIPG 26: tiempo en promedio que demoró la entidad en corregir sus vulnerabilidades luego de ser reportadas por el COLCERT tardó:</t>
  </si>
  <si>
    <t>MIPG 27: intercambió información de incidentes de seguridad con la entidad cabeza de sector o de ser necesario con el Colcert</t>
  </si>
  <si>
    <t>MIPG 19: - Seguimiento a la medición de efectividad de los controles</t>
  </si>
  <si>
    <t>P.1: Solicite el documento del alcance que debe estar apobado, socializado al interior de la Entidad, por la alta dirección.
Determine si  en la definición del alcance se consideraró:
1) Aspectos internos y externos referidos en el 4.1.:
La Entidad debe determinar los aspectos externos e internos que son necesarios para cumplir su propósito y que afectan su capacidad para lograr los resultados previstos en el SGSI. Nota. La terminación de estos aspectos hace referencia a establecer el contexto interno y externo de la empresa, referencia a la norma ISO 31000:2009 en el apartado 5.3.
2) Los requisitos referidos en 4.2.:
a. Se debe determinar las partes interesadas que son pertinentes al SGSI.
b. Se debe determinar los requisitos de las partes interesadas.
Nota. Los requisitos pueden incluir los requisitos legales y de reglamentación y las obligaciones contractuales.
3) Las interfaces y dependencias entre las actividades realizadas y las que realizan otras entidades del gobierno nacional o entidades exteriores</t>
  </si>
  <si>
    <t>P.2: Solicite la política de seguridad de la información de la entidad y evalúe:
a) Si se definen los objetivos, alcance de la política
b) Si esta se encuentra alineada con la estrategia y objetivos de la entidad
c) Si fue debidamente aprobada y socializada al interior de la entidad por la alta dirección
Revise si la política:
a)Define que es seguridad de la información
b) La asignación de las responsabilidades generales y específicas para la gestión de la seguridad de la información, a roles definidos;
c) Los procesos para manejar las desviaciones y las excepciones.
Indague sobre los responsables designados formalmente por la dirección para desarrollar, actualizar y revisar las políticas.
Verifique cada cuanto o bajo que circunstancias se revisan y actualizan, verifique la ultima fecha de emisión de la política frente a la fecha actual y que cambios a sufrido, por lo menos debe haber una revisión anual.
Para la calificación tenga en cuenta que:
1) Si se empiezan a definir las políticas de seguridad y privacidad de la información basada en el Modelo de Seguridad y Privacidad de la Información, están en 20.
2) Si se revisan y se aprueban las políticas de seguridad y privacidad de la información, , están en 40.
3) Si se divulgan las políticas de seguridad y privacidad de la información,  están en 60.</t>
  </si>
  <si>
    <t xml:space="preserve">P.3: Solicite Formatos de procesos y procedimienos debidamente definidos, establecidos y aprobados por el comité que integre los sistemas de gestión institucional, por ejemplo el sistema de calidad SGC.
Verifique:
1) Cómo se controla su  distribución, acceso, recuperación y uso
2) Cómo se almacena y se asegura su preservación
3) Cómo se controlan los cambios
</t>
  </si>
  <si>
    <t>P.4: Solicite el acto administrativo a través del cual se crea o se modifica las funciones del comité gestión institucional (ó e que haga sus veces), en donde se incluyan los temas de seguridad de la información en la entidad, revisado y aprobado por la alta Dirección.
Revise la estructura del SGSI:
1) Tiene el SGSI suficiente apoyo de la alta dirección?, esto se ve reflejado en comités donde se discutan temas como la política de SI, los riesgos o incidentes.
2) Están claramente definidos los roles y responsabilidades y asignados a personal con las competencias requeridas?,
3) Están identificadas los responsables y responsabilidades para la protección de los activos? (Una práctica común es nombrar un propietario para cada activo, quien entonces se convierte en el responsable de su protección)
4)Estan definidas las responsabilidades para la gestión del riesgo de SI y la aceptación de los riesgos residuales?
5) Estan definidos y documentados los niveles de autorización?</t>
  </si>
  <si>
    <t xml:space="preserve">P.4: 6) Se cuenta con un presupuesto formalmente asignado a las actividades del SGSI (por ejemplo campañas de sensibilización en seguridad de la información) </t>
  </si>
  <si>
    <t>P.5: Solicite el inventario de activos de información, revisado y aprobado por la alta Dirección y revise:
1) Ultima vez que se actualizó
2) Que señale bajo algún criterio la importancia del activo
3) Que señale el propietario del activo
Indague quien(es) el(los) encargado(s) de actualizar y revisar el inventario de activos y cada cuanto se realiza esta revisión.
De acuerdo a NIST  se deben considerar como activos el personal, dispositivos, sistemas e instalaciones físicas que permiten a la entidad cumplir con su misión y objetivos, dada su importancia y riesgos estratégicos.
Tenga en cuenta para la calificación:
1) Si Se identifican en forma general los activos de información de la Entidad, están en 40.
2) Si se cuenta con un inventario de activos de información física y lógica de toda la entidad, documentado y firmado por la alta dirección, están en 60.
3) Si se revisa y monitorean periódicamente los activos de información de la entidad, están en 80.</t>
  </si>
  <si>
    <t>Metodología de gestión del riesgo</t>
  </si>
  <si>
    <t xml:space="preserve">P.6: 1) Solicite a la entidad la metodología y criterios de riesgo de seguridad, aprobado por la alta Dirección que incluya: 
1. Criterios de Aceptación de Riesgos o tolerancia al riesgo que han sido informados por la alta Dirección.
2. Criterios para realizar evaluaciones de riesgos. </t>
  </si>
  <si>
    <t xml:space="preserve">P.6: 2) Solicite los resultados de las evaluaciones de riesgos y establezca:
a. Cuantas evaluaciones repetidas de riesgos se han realizado y que sus resultados consistentes, válidos y comparables. 
b. Que se hayan identificado los riesgos asociados con la pérdida de la confidencialidad, de integridad y de disponibilidad de la información dentro del alcance. 
c.  Que se hayan identificado los dueños de los riesgos. 
d. Que se hayan analizado los riesgos es decir: 
- Evaluado las consecuencias (impacto) potenciales si se materializan los riesgos identificados 
- Evaluado la probabilidad realista de que ocurran los riesgos identificados 
- Determinado los niveles de riesgo. 
e. Que se hayan evaluado los riesgos es decir: 
- Comparado los resultados del análisis de riesgos con los criterios definidos
- Priorizado los riesgos analizados para el tratamiento de riesgos. </t>
  </si>
  <si>
    <t xml:space="preserve">P.8 1) Solicite el plan de tratamiento de riesgos y la declaración de aplicabilidad verifique que: 
a. Se seleccionaron opciones apropiadas para tratar los riesgos, teniendo en cuenta los resultados de la evaluación de riesgos. 
b. Se determinaron todos los controles necesarios para implementar las opciones escogidas para el tratamiento de riesgos. 
c. Compare los controles determinados en el plan de tratamiento con los del Anexo A y verifique que no se han omitidos controles, si estos han sido omitidos se debe reflejar en la declaración de aplicabilidad. 
d. Revise la Declaración de Aplicabilidad que tenga los controles necesarios y la justificación de las exclusiones, ya sea que se implementen o no y la justificación para las exclusiones de los controles del Anexo A, y que haya sido revisado y aprobado por la alta Dirección.
e. Revise que el plan de tratamiento de riesgos haya sido revisado y aprobado por la alta Dirección.
f. Revise que exista una aceptación de los riesgos residuales por parte de los dueños de los riesgos. </t>
  </si>
  <si>
    <t>P.9: Entreviste a los líderes de los procesos y pregúnteles que saben sobre la seguridad de la información, cuales son sus responsabilidades y como aplican la seguridad de la información en su diario trabajo.
Pregunte como se asegura que los funcionarios, Directores, Gerentes  y contratistas tomen conciencia en seguridad de la información, alineado con las responsabilidades, políticas y procedimientos existentes en la Entidad.
Solicite el documento con el plan de comunicación, sensibilización y capacitación, con los respectivos soportes, revisado y aprobado por la alta Dirección. Verifique que se han tenido en cuenta buenas prácticas como:
a) Desarrollar campañas, elaborar folletos y boletines.
b) Los planes de toma de conciencia y comunicación, de las políticas de seguridad y privacidad de la información,  están aprobados y documentados, por la alta Dirección
c) Verifique que nuevos empleados y contratistas son objeto de sensibilización en SI.
d) Indague cada cuanto o con que criterios se actualizan los programas de toma de conciencia.
e) Verifique que en las evidencias se puede establecer los asistentes al programa y el tema impartido.
f) Incluir en los temas de toma de conciencia los procedimientos básicos de seguridad de la información (tales como el reporte de incidentes de seguridad de la información) y los controles de línea base (tales como la seguridad de las contraseñas, los controles del software malicioso, y los escritorios limpios).
g) De acuerdo a NIST verifique que los funcionarios con roles privilegiados entienden sus responsabilidades y roles.
Para la calificación tenga en cuenta que:
Si Los funcionarios de la Entidad no tienen conciencia de la seguridad y privacidad de la información.
Diseñar programas para los conciencia y comunicación, de las políticas de seguridad y privacidad de la información, están en 20.
Si se observa en los funcionarios una conciencia de seguridad y privacidad de la información y los planes de toma de conciencia y comunicación, de las políticas de seguridad y privacidad de la información, deben estar aprobados y documentados, por la alta Dirección, están en 40.
Si se han ejecutado los planes de toma de conciencia, comunicación y divulgación, de las políticas de
seguridad y privacidad de la información, aprobados por la alta Dirección, están en 60.</t>
  </si>
  <si>
    <t>I.1: Solicite y evalue el documento con la estrategia de planificación y control operacional, revisado y aprobado por la alta Dirección.</t>
  </si>
  <si>
    <t>I. 2: Grado de implementación de controles del Anexo A de la ISO 27001</t>
  </si>
  <si>
    <t>I.3:Verifique los compromisos de avance en el plan de tratamiento de riesgos y el grado de cumplimiento de los mismos y genere un dato con el porcentaje de avance.</t>
  </si>
  <si>
    <t>I.4: Solicite los Indicadores de gestión del MSPI definidos, revisados y aprobados por la alta Dirección.</t>
  </si>
  <si>
    <t>E.2: Documento con el plan de auditorías internas y resultados, de acuerdo a lo establecido en el plan de auditorías, revisado y aprobado por la alta Dirección.</t>
  </si>
  <si>
    <t>E.1: Solicite y evalue el documento con el plan de seguimiento, evaluación, análisis y resultadosdel MSPI, revisado y aprobado por la alta Dirección.
E.3: Resultado del seguimiento, evaluación y análisis del plan de tratamiento de riesgos, revisado y aprobado por la alta Dirección.</t>
  </si>
  <si>
    <t>M.1: Solicite y evalue el documento con el plan de seguimiento, evaluación y análisis para el  MSPI, revisado y aprobado por la alta Dirección. 
M.2: Solicite el documento con el consolidado de las auditorías realizadas de acuerdo con el plan de auditorías,  revisado y aprobado por la alta dirección y verifique como se asegura que los hallazgos, brechas, debilidades y oportunidaes de mejora se subsanen, para asegurar la mejora continua.
Tenga en cuenta para la calificación que:
1) Elaboración de planes de mejora es 60
2) Se implementan las acciones correctivas y planes de mejora es 80</t>
  </si>
  <si>
    <t>Planificación</t>
  </si>
  <si>
    <t>Implementación</t>
  </si>
  <si>
    <t>Evaluación del desempeño</t>
  </si>
  <si>
    <t>Mejora Continua</t>
  </si>
  <si>
    <t>Fase</t>
  </si>
  <si>
    <t>Prueba</t>
  </si>
  <si>
    <t>Actividades de Gestion</t>
  </si>
  <si>
    <t>VULNERABILIDADES</t>
  </si>
  <si>
    <t>PRESUPUESTO</t>
  </si>
  <si>
    <t>PLAN</t>
  </si>
  <si>
    <t>POLITICA</t>
  </si>
  <si>
    <t>MANUAL DE POLITICAS</t>
  </si>
  <si>
    <t>PROCEDIMIENTOS</t>
  </si>
  <si>
    <t>ACTO ADMINISTRATIVO</t>
  </si>
  <si>
    <t>METODOLOGIA ACTIVOS</t>
  </si>
  <si>
    <t>INVENTARIO DE ACTIVOS</t>
  </si>
  <si>
    <t>INTEGRACIÓN SISTEMA DE GESTION DOCUMENTAL</t>
  </si>
  <si>
    <t>RIESGOS: METODOLOGIA</t>
  </si>
  <si>
    <t>RIESGOS: ANALISIS Y EVALUACION</t>
  </si>
  <si>
    <t>RIESGOS: PLAN DE TRATAMIENTO</t>
  </si>
  <si>
    <t>DECLARACIÓN DE APLICABILIDAD</t>
  </si>
  <si>
    <t>PLAN DE CAPACITACION</t>
  </si>
  <si>
    <t>INFRAESTRUCTURA CRITICA</t>
  </si>
  <si>
    <t>IPV6: DIAGNOSTICO</t>
  </si>
  <si>
    <t>VULNERABILIDADES: GESTIÓN</t>
  </si>
  <si>
    <t>INCIDENTES: REPORTE</t>
  </si>
  <si>
    <t>RIESGOS: PLAN DE TRATAMIENTO - Implemantación</t>
  </si>
  <si>
    <t>CONTROLES: INDICADORES</t>
  </si>
  <si>
    <t>CONTROLES: INFORME</t>
  </si>
  <si>
    <t>INDICADORES</t>
  </si>
  <si>
    <t>PLANIFICACIÓN Y CONTROL OPERACIONAL</t>
  </si>
  <si>
    <t>IPV6: PLAN</t>
  </si>
  <si>
    <t>SEGUIMIENTO</t>
  </si>
  <si>
    <t>AUDITORIAS</t>
  </si>
  <si>
    <t>PLANES DE MEJORA</t>
  </si>
  <si>
    <t>RESULTADOS</t>
  </si>
  <si>
    <t>Disponible en:</t>
  </si>
  <si>
    <t>Fecha de Elaboración: Mayo 2018</t>
  </si>
  <si>
    <t>1. MODELO DE SEGURIDAD Y PRIVACIDAD DE LA INFORMACIÓN</t>
  </si>
  <si>
    <t>2. HERRAMIENTA AUTODIAGNOSTICO</t>
  </si>
  <si>
    <t>3. MODELO INTEGRADO DE PLANEACIÓN Y GESTION</t>
  </si>
  <si>
    <t>MIPG 20: - Formulación de los planes de auditoria para la revisión y verificación e la gestión de la seguridad y privacidad de la información al interior de la entidad</t>
  </si>
  <si>
    <t>No. De Actividades Planeadas en la Vigencia</t>
  </si>
  <si>
    <t>No. De Actividades Ejecutadas según el Plan de la Vigencia</t>
  </si>
  <si>
    <t>% de avance evaluado por el MIPG</t>
  </si>
  <si>
    <t>Indicador de Eficiencia =</t>
  </si>
  <si>
    <t>Indicador de Eficacia =</t>
  </si>
  <si>
    <t>Indicador de Efectividad =</t>
  </si>
  <si>
    <t>Indicador de Eficiencia x Indicador de Eficacia</t>
  </si>
  <si>
    <t>% de avance proyectado para el MSPI en la vigencia, acorde al MIPG</t>
  </si>
  <si>
    <t>INDICADOR EFICIENCIA</t>
  </si>
  <si>
    <t>(% de avance evaluado por el MIPG/% de avance proyectado para el MSPI en la vigencia, acorde al MIPG) x 100</t>
  </si>
  <si>
    <t>MES</t>
  </si>
  <si>
    <t>(No. De Actividades Ejecutadas según el Plan de la Vigencia/No. De Actividades Planeadas en la Vigencia) x 100</t>
  </si>
  <si>
    <t>Efectividad del Plan de Seguridad y el Privacidad</t>
  </si>
  <si>
    <t>Corresponde a evaluar el cumplimiento de lo ejecutado en el Plan de Seguridad y Privacidad de la Vigencia asociado al indice de evaluación calificado por el MIPG</t>
  </si>
  <si>
    <t>Requiere Aprobación de la Alta Dirección</t>
  </si>
  <si>
    <t>Desarrollar las actividades planeadas respecto a los parametros propuestos y Evaluados anualmente por el MIPG</t>
  </si>
  <si>
    <t>Documento con el Inventario de Activos - Matriz con la identificación, valoración y clasificación de activos de información.
- Documento con la caracterización de activos de información, que contengan datos personales</t>
  </si>
  <si>
    <t>META</t>
  </si>
  <si>
    <t>Resultados</t>
  </si>
  <si>
    <t>Plan de Seguridad y Privacidad de la Información de xxxx</t>
  </si>
  <si>
    <t>Desarrollar las actividades planeadas en la vigencia respecto al Plan de Seguridad y Privacidad de la Información de xxxx, acorde al Modelo Establecido -MSPI-</t>
  </si>
  <si>
    <t>Nota: Aspectos a tener en cuenta: xxxx anualmente tiene que reportar ante el DAFP el avance en cumplimiento de la Politica de Gobierno Digital, sin embargo no todos los aspectos del MSPI son evaluados. Por tal razón medir la Implementación del MSPI al interior de la entidad (Plan de Seguridad), no necesariamente es lo mismo que medir el indicador del MIPG), tal es el caso de los Procedimientos, estos no son medidos por el MIPG</t>
  </si>
  <si>
    <t>PLAN DE SEGURIDAD Y PRIVACIDAD DE LA INFORMACIÓN - INSTITUCIÓN UNIVERSITARIA COLEGIO MAYOR DE ANTIOQUIA</t>
  </si>
  <si>
    <t>Diagnóstico MSPI.xlsx</t>
  </si>
  <si>
    <t>Hallazgo vulnerabilidades.xlsx</t>
  </si>
  <si>
    <t>Plan de Seguridad y Privacidad de la Información.docx</t>
  </si>
  <si>
    <t>META
PLAN SEGURIDAD</t>
  </si>
  <si>
    <t>META
GOBIERNO DIGITAL (MIPG)</t>
  </si>
  <si>
    <t>http://isolucion.colmayor.edu.co/Isolucion4/BancoConocimientoIUCMA/4/41034000c24b4e63b3fc0ed2fd2ca54a/Acuerdo09de2018PolticadeSeguridadyPrivacidaddelaInformacin.pdf</t>
  </si>
  <si>
    <t>Manual Políticas de Seguridad y Privacidad de la Información.docx</t>
  </si>
  <si>
    <t>http://www.colmayor.edu.co/load.php?name=Paginas&amp;id=1478&amp;mh=1622-1478</t>
  </si>
  <si>
    <t>http://www.colmayor.edu.co/load.php?name=Paginas&amp;id=1241&amp;mh=1622-1241</t>
  </si>
  <si>
    <t>Plan de necesidades anuales por dependencia</t>
  </si>
  <si>
    <t>SGI</t>
  </si>
  <si>
    <t>2020 - 2023</t>
  </si>
  <si>
    <t>Resolución 087
18/04/2018</t>
  </si>
  <si>
    <t>http://isolucion.colmayor.edu.co/Isolucion4/BancoConocimientoIUCMA/9/95d41afdf5794720a36368ce844db908/ResolucinNo.087DE2018ComitinstitucionaldeGestinyDesempeov2.pdf</t>
  </si>
  <si>
    <t xml:space="preserve">
</t>
  </si>
  <si>
    <t>Página 1 de 1</t>
  </si>
  <si>
    <t>PLAN DE SEGURIDAD Y PRIVACIDAD DE LA INFORMACIÓN
GT-MA-006</t>
  </si>
  <si>
    <t>Versión: 01</t>
  </si>
  <si>
    <t>Año 2022</t>
  </si>
  <si>
    <t>Acción</t>
  </si>
  <si>
    <t>META 2023</t>
  </si>
  <si>
    <t>30/06/2023
(Actualización Semestral)</t>
  </si>
  <si>
    <t>31/6/2023</t>
  </si>
  <si>
    <t>01/06/2023
Actualización Semestral</t>
  </si>
  <si>
    <t>Anual
- Con medición diciembre y reporte en enero 2023-</t>
  </si>
  <si>
    <t>Anual
- Con medición octubre 2023 y reporte en noviembre 2023-</t>
  </si>
  <si>
    <t>Anual
-Con medición Diciembre y reporte en enero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</si>
</sst>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quot;$&quot;\ * #,##0_-;\-&quot;$&quot;\ * #,##0_-;_-&quot;$&quot;\ * &quot;-&quot;_-;_-@_-"/>
    <numFmt numFmtId="165" formatCode="0.0"/>
    <numFmt numFmtId="166" formatCode="dd\-mm\-yyyy;@"/>
  </numFmts>
  <fonts count="25" x14ac:knownFonts="1">
    <font>
      <sz val="11"/>
      <color theme="1"/>
      <name val="Calibri"/>
      <family val="2"/>
      <scheme val="minor"/>
    </font>
    <font>
      <b/>
      <sz val="11"/>
      <color theme="1"/>
      <name val="Calibri"/>
      <family val="2"/>
      <scheme val="minor"/>
    </font>
    <font>
      <b/>
      <sz val="12"/>
      <color theme="0"/>
      <name val="Calibri"/>
      <family val="2"/>
      <scheme val="minor"/>
    </font>
    <font>
      <b/>
      <sz val="11"/>
      <color theme="0"/>
      <name val="Calibri"/>
      <family val="2"/>
      <scheme val="minor"/>
    </font>
    <font>
      <sz val="11"/>
      <color theme="9" tint="-0.499984740745262"/>
      <name val="Calibri"/>
      <family val="2"/>
      <scheme val="minor"/>
    </font>
    <font>
      <sz val="11"/>
      <color theme="7" tint="-0.499984740745262"/>
      <name val="Calibri"/>
      <family val="2"/>
      <scheme val="minor"/>
    </font>
    <font>
      <sz val="11"/>
      <color theme="1"/>
      <name val="Calibri"/>
      <family val="2"/>
      <scheme val="minor"/>
    </font>
    <font>
      <sz val="11"/>
      <name val="Calibri"/>
      <family val="2"/>
      <scheme val="minor"/>
    </font>
    <font>
      <sz val="9"/>
      <color indexed="81"/>
      <name val="Tahoma"/>
      <family val="2"/>
    </font>
    <font>
      <b/>
      <sz val="9"/>
      <color indexed="81"/>
      <name val="Tahoma"/>
      <family val="2"/>
    </font>
    <font>
      <b/>
      <sz val="11"/>
      <name val="Calibri"/>
      <family val="2"/>
      <scheme val="minor"/>
    </font>
    <font>
      <b/>
      <sz val="8"/>
      <name val="Calibri"/>
      <family val="2"/>
      <scheme val="minor"/>
    </font>
    <font>
      <i/>
      <sz val="9"/>
      <name val="Calibri"/>
      <family val="2"/>
      <scheme val="minor"/>
    </font>
    <font>
      <b/>
      <sz val="8"/>
      <color rgb="FF000000"/>
      <name val="Calibri"/>
      <family val="2"/>
    </font>
    <font>
      <sz val="8"/>
      <color theme="1"/>
      <name val="Calibri"/>
      <family val="2"/>
      <scheme val="minor"/>
    </font>
    <font>
      <i/>
      <sz val="9"/>
      <color theme="1"/>
      <name val="Calibri"/>
      <family val="2"/>
      <scheme val="minor"/>
    </font>
    <font>
      <b/>
      <sz val="8"/>
      <color theme="0"/>
      <name val="Calibri"/>
      <family val="2"/>
      <scheme val="minor"/>
    </font>
    <font>
      <b/>
      <sz val="16"/>
      <color theme="0"/>
      <name val="Calibri"/>
      <family val="2"/>
      <scheme val="minor"/>
    </font>
    <font>
      <b/>
      <i/>
      <sz val="10"/>
      <color theme="0"/>
      <name val="Calibri"/>
      <family val="2"/>
      <scheme val="minor"/>
    </font>
    <font>
      <i/>
      <sz val="10"/>
      <color theme="0"/>
      <name val="Calibri"/>
      <family val="2"/>
      <scheme val="minor"/>
    </font>
    <font>
      <u/>
      <sz val="11"/>
      <color theme="10"/>
      <name val="Calibri"/>
      <family val="2"/>
      <scheme val="minor"/>
    </font>
    <font>
      <b/>
      <sz val="8"/>
      <color theme="1"/>
      <name val="Calibri"/>
      <family val="2"/>
      <scheme val="minor"/>
    </font>
    <font>
      <sz val="8"/>
      <color indexed="81"/>
      <name val="Tahoma"/>
      <family val="2"/>
    </font>
    <font>
      <sz val="14"/>
      <name val="Calibri"/>
      <family val="2"/>
      <scheme val="minor"/>
    </font>
    <font>
      <b/>
      <sz val="18"/>
      <color theme="1"/>
      <name val="Calibri"/>
      <family val="2"/>
      <scheme val="minor"/>
    </font>
  </fonts>
  <fills count="18">
    <fill>
      <patternFill patternType="none"/>
    </fill>
    <fill>
      <patternFill patternType="gray125"/>
    </fill>
    <fill>
      <patternFill patternType="solid">
        <fgColor theme="8" tint="0.39997558519241921"/>
        <bgColor indexed="64"/>
      </patternFill>
    </fill>
    <fill>
      <patternFill patternType="solid">
        <fgColor theme="8" tint="-0.249977111117893"/>
        <bgColor indexed="64"/>
      </patternFill>
    </fill>
    <fill>
      <patternFill patternType="solid">
        <fgColor theme="2"/>
        <bgColor indexed="64"/>
      </patternFill>
    </fill>
    <fill>
      <patternFill patternType="solid">
        <fgColor theme="7" tint="0.39997558519241921"/>
        <bgColor indexed="64"/>
      </patternFill>
    </fill>
    <fill>
      <patternFill patternType="solid">
        <fgColor theme="9" tint="0.39997558519241921"/>
        <bgColor indexed="64"/>
      </patternFill>
    </fill>
    <fill>
      <patternFill patternType="solid">
        <fgColor theme="0" tint="-4.9989318521683403E-2"/>
        <bgColor indexed="64"/>
      </patternFill>
    </fill>
    <fill>
      <patternFill patternType="solid">
        <fgColor rgb="FF99FF66"/>
        <bgColor indexed="64"/>
      </patternFill>
    </fill>
    <fill>
      <patternFill patternType="solid">
        <fgColor theme="9" tint="0.59999389629810485"/>
        <bgColor indexed="64"/>
      </patternFill>
    </fill>
    <fill>
      <patternFill patternType="solid">
        <fgColor rgb="FFFF9933"/>
        <bgColor indexed="64"/>
      </patternFill>
    </fill>
    <fill>
      <patternFill patternType="solid">
        <fgColor theme="5" tint="-0.249977111117893"/>
        <bgColor indexed="64"/>
      </patternFill>
    </fill>
    <fill>
      <patternFill patternType="solid">
        <fgColor rgb="FF7030A0"/>
        <bgColor indexed="64"/>
      </patternFill>
    </fill>
    <fill>
      <patternFill patternType="solid">
        <fgColor theme="7" tint="0.59999389629810485"/>
        <bgColor indexed="64"/>
      </patternFill>
    </fill>
    <fill>
      <patternFill patternType="solid">
        <fgColor rgb="FFD9E2F3"/>
        <bgColor indexed="64"/>
      </patternFill>
    </fill>
    <fill>
      <patternFill patternType="solid">
        <fgColor theme="4" tint="0.59999389629810485"/>
        <bgColor indexed="64"/>
      </patternFill>
    </fill>
    <fill>
      <patternFill patternType="solid">
        <fgColor theme="0" tint="-0.14999847407452621"/>
        <bgColor indexed="64"/>
      </patternFill>
    </fill>
    <fill>
      <patternFill patternType="solid">
        <fgColor theme="4" tint="-0.249977111117893"/>
        <bgColor indexed="64"/>
      </patternFill>
    </fill>
  </fills>
  <borders count="4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thin">
        <color theme="8" tint="-0.249977111117893"/>
      </left>
      <right style="thin">
        <color theme="8" tint="-0.249977111117893"/>
      </right>
      <top style="thin">
        <color theme="8" tint="-0.249977111117893"/>
      </top>
      <bottom style="thin">
        <color theme="8" tint="-0.249977111117893"/>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medium">
        <color indexed="64"/>
      </right>
      <top/>
      <bottom/>
      <diagonal/>
    </border>
    <border>
      <left/>
      <right style="thin">
        <color indexed="64"/>
      </right>
      <top/>
      <bottom style="thin">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4">
    <xf numFmtId="0" fontId="0" fillId="0" borderId="0"/>
    <xf numFmtId="9" fontId="6" fillId="0" borderId="0" applyFont="0" applyFill="0" applyBorder="0" applyAlignment="0" applyProtection="0"/>
    <xf numFmtId="0" fontId="20" fillId="0" borderId="0" applyNumberFormat="0" applyFill="0" applyBorder="0" applyAlignment="0" applyProtection="0"/>
    <xf numFmtId="164" fontId="6" fillId="0" borderId="0" applyFont="0" applyFill="0" applyBorder="0" applyAlignment="0" applyProtection="0"/>
  </cellStyleXfs>
  <cellXfs count="163">
    <xf numFmtId="0" fontId="0" fillId="0" borderId="0" xfId="0"/>
    <xf numFmtId="0" fontId="1" fillId="2" borderId="1" xfId="0" applyFont="1" applyFill="1" applyBorder="1" applyAlignment="1">
      <alignment horizontal="center"/>
    </xf>
    <xf numFmtId="0" fontId="0" fillId="0" borderId="1" xfId="0" applyBorder="1" applyAlignment="1">
      <alignment horizontal="justify" vertical="center" wrapText="1"/>
    </xf>
    <xf numFmtId="0" fontId="0" fillId="7" borderId="12" xfId="0" applyFill="1" applyBorder="1" applyAlignment="1">
      <alignment horizontal="justify" vertical="center" wrapText="1"/>
    </xf>
    <xf numFmtId="0" fontId="5" fillId="5" borderId="12" xfId="0" applyFont="1" applyFill="1" applyBorder="1" applyAlignment="1">
      <alignment horizontal="justify" vertical="center" wrapText="1"/>
    </xf>
    <xf numFmtId="0" fontId="4" fillId="6" borderId="12" xfId="0" applyFont="1" applyFill="1" applyBorder="1" applyAlignment="1">
      <alignment horizontal="justify" vertical="center" wrapText="1"/>
    </xf>
    <xf numFmtId="0" fontId="0" fillId="0" borderId="0" xfId="0" applyAlignment="1">
      <alignment horizontal="justify" vertical="center" wrapText="1"/>
    </xf>
    <xf numFmtId="0" fontId="1" fillId="2" borderId="1" xfId="0" applyFont="1" applyFill="1" applyBorder="1" applyAlignment="1">
      <alignment horizontal="center" vertical="center" wrapText="1"/>
    </xf>
    <xf numFmtId="0" fontId="0" fillId="0" borderId="0" xfId="0" applyAlignment="1">
      <alignment horizontal="center" vertical="center" wrapText="1"/>
    </xf>
    <xf numFmtId="0" fontId="1" fillId="0" borderId="0" xfId="0" applyFont="1" applyAlignment="1">
      <alignment horizontal="center" vertical="center" wrapText="1"/>
    </xf>
    <xf numFmtId="0" fontId="7" fillId="0" borderId="0" xfId="0" applyFont="1"/>
    <xf numFmtId="0" fontId="7" fillId="0" borderId="0" xfId="0" applyFont="1" applyAlignment="1">
      <alignment vertical="center" wrapText="1"/>
    </xf>
    <xf numFmtId="0" fontId="7" fillId="0" borderId="0" xfId="0" applyFont="1" applyAlignment="1">
      <alignment horizontal="center" vertical="center" wrapText="1"/>
    </xf>
    <xf numFmtId="0" fontId="7" fillId="0" borderId="0" xfId="0" applyFont="1" applyAlignment="1">
      <alignment horizontal="center" vertical="center"/>
    </xf>
    <xf numFmtId="0" fontId="7" fillId="0" borderId="0" xfId="0" applyFont="1" applyAlignment="1">
      <alignment vertical="center"/>
    </xf>
    <xf numFmtId="0" fontId="7" fillId="0" borderId="0" xfId="0" applyFont="1" applyAlignment="1">
      <alignment wrapText="1"/>
    </xf>
    <xf numFmtId="0" fontId="0" fillId="0" borderId="1" xfId="0" applyBorder="1" applyAlignment="1">
      <alignment horizontal="center" vertical="center"/>
    </xf>
    <xf numFmtId="0" fontId="0" fillId="0" borderId="0" xfId="0" applyAlignment="1">
      <alignment horizontal="center"/>
    </xf>
    <xf numFmtId="165" fontId="1" fillId="0" borderId="14" xfId="0" applyNumberFormat="1" applyFont="1" applyBorder="1" applyAlignment="1">
      <alignment horizontal="center" vertical="center" wrapText="1"/>
    </xf>
    <xf numFmtId="0" fontId="0" fillId="0" borderId="14" xfId="0" applyFont="1" applyBorder="1" applyAlignment="1">
      <alignment vertical="center" wrapText="1"/>
    </xf>
    <xf numFmtId="17" fontId="0" fillId="0" borderId="0" xfId="0" applyNumberFormat="1" applyAlignment="1">
      <alignment horizontal="center" vertical="center" wrapText="1"/>
    </xf>
    <xf numFmtId="0" fontId="13" fillId="14" borderId="1" xfId="0" applyFont="1" applyFill="1" applyBorder="1" applyAlignment="1">
      <alignment horizontal="center" vertical="center" wrapText="1"/>
    </xf>
    <xf numFmtId="0" fontId="14" fillId="0" borderId="1" xfId="0" applyFont="1" applyBorder="1" applyAlignment="1">
      <alignment horizontal="center" vertical="center" wrapText="1"/>
    </xf>
    <xf numFmtId="9" fontId="0" fillId="0" borderId="1" xfId="1" applyFont="1" applyBorder="1" applyAlignment="1">
      <alignment horizontal="center" vertical="center"/>
    </xf>
    <xf numFmtId="9" fontId="15" fillId="0" borderId="0" xfId="1" applyFont="1" applyAlignment="1">
      <alignment horizontal="center"/>
    </xf>
    <xf numFmtId="0" fontId="7" fillId="0" borderId="0" xfId="0" applyFont="1" applyAlignment="1">
      <alignment horizontal="left"/>
    </xf>
    <xf numFmtId="0" fontId="7" fillId="9" borderId="1" xfId="0" applyFont="1" applyFill="1" applyBorder="1" applyAlignment="1">
      <alignment horizontal="left" vertical="center" wrapText="1"/>
    </xf>
    <xf numFmtId="49" fontId="7" fillId="9" borderId="1" xfId="0" applyNumberFormat="1" applyFont="1" applyFill="1" applyBorder="1" applyAlignment="1">
      <alignment horizontal="left" vertical="top" wrapText="1"/>
    </xf>
    <xf numFmtId="49" fontId="7" fillId="9" borderId="1" xfId="0" applyNumberFormat="1" applyFont="1" applyFill="1" applyBorder="1" applyAlignment="1">
      <alignment horizontal="left" vertical="center" wrapText="1"/>
    </xf>
    <xf numFmtId="0" fontId="3" fillId="3" borderId="24" xfId="0" applyFont="1" applyFill="1" applyBorder="1" applyAlignment="1">
      <alignment horizontal="center" vertical="center" wrapText="1"/>
    </xf>
    <xf numFmtId="0" fontId="7" fillId="16" borderId="1" xfId="0" applyFont="1" applyFill="1" applyBorder="1" applyAlignment="1">
      <alignment horizontal="left" vertical="center" wrapText="1"/>
    </xf>
    <xf numFmtId="0" fontId="12" fillId="16" borderId="1" xfId="0" applyFont="1" applyFill="1" applyBorder="1" applyAlignment="1">
      <alignment horizontal="center" vertical="center" wrapText="1"/>
    </xf>
    <xf numFmtId="17" fontId="7" fillId="0" borderId="27" xfId="0" applyNumberFormat="1" applyFont="1" applyFill="1" applyBorder="1" applyAlignment="1">
      <alignment horizontal="center" vertical="center" wrapText="1"/>
    </xf>
    <xf numFmtId="0" fontId="16" fillId="3" borderId="29" xfId="0" applyFont="1" applyFill="1" applyBorder="1" applyAlignment="1">
      <alignment horizontal="center" vertical="center" wrapText="1"/>
    </xf>
    <xf numFmtId="0" fontId="3" fillId="3" borderId="15" xfId="0" applyFont="1" applyFill="1" applyBorder="1" applyAlignment="1">
      <alignment horizontal="center" vertical="center" wrapText="1"/>
    </xf>
    <xf numFmtId="0" fontId="3" fillId="3" borderId="28" xfId="0" applyFont="1" applyFill="1" applyBorder="1" applyAlignment="1">
      <alignment horizontal="center" vertical="center" wrapText="1"/>
    </xf>
    <xf numFmtId="0" fontId="3" fillId="3" borderId="32" xfId="0" applyFont="1" applyFill="1" applyBorder="1" applyAlignment="1">
      <alignment horizontal="center" vertical="center" wrapText="1"/>
    </xf>
    <xf numFmtId="0" fontId="3" fillId="3" borderId="33" xfId="0" applyFont="1" applyFill="1" applyBorder="1" applyAlignment="1">
      <alignment horizontal="center" vertical="center" wrapText="1"/>
    </xf>
    <xf numFmtId="0" fontId="3" fillId="3" borderId="34" xfId="0" applyFont="1" applyFill="1" applyBorder="1" applyAlignment="1">
      <alignment horizontal="center" vertical="center" wrapText="1"/>
    </xf>
    <xf numFmtId="0" fontId="7" fillId="15" borderId="16" xfId="0" applyFont="1" applyFill="1" applyBorder="1" applyAlignment="1">
      <alignment horizontal="left" vertical="center" wrapText="1"/>
    </xf>
    <xf numFmtId="0" fontId="12" fillId="9" borderId="15" xfId="0" applyFont="1" applyFill="1" applyBorder="1" applyAlignment="1">
      <alignment horizontal="center" vertical="center" wrapText="1"/>
    </xf>
    <xf numFmtId="0" fontId="7" fillId="15" borderId="16" xfId="0" applyFont="1" applyFill="1" applyBorder="1" applyAlignment="1">
      <alignment horizontal="center" vertical="center" wrapText="1"/>
    </xf>
    <xf numFmtId="0" fontId="7" fillId="9" borderId="20" xfId="0" applyFont="1" applyFill="1" applyBorder="1" applyAlignment="1">
      <alignment horizontal="left" vertical="center" wrapText="1"/>
    </xf>
    <xf numFmtId="0" fontId="12" fillId="16" borderId="20" xfId="0" applyFont="1" applyFill="1" applyBorder="1" applyAlignment="1">
      <alignment horizontal="center" vertical="center" wrapText="1"/>
    </xf>
    <xf numFmtId="0" fontId="12" fillId="9" borderId="30" xfId="0" applyFont="1" applyFill="1" applyBorder="1" applyAlignment="1">
      <alignment horizontal="center" vertical="center" wrapText="1"/>
    </xf>
    <xf numFmtId="49" fontId="7" fillId="15" borderId="16" xfId="0" applyNumberFormat="1" applyFont="1" applyFill="1" applyBorder="1" applyAlignment="1">
      <alignment horizontal="left" vertical="top" wrapText="1"/>
    </xf>
    <xf numFmtId="49" fontId="7" fillId="15" borderId="16" xfId="0" applyNumberFormat="1" applyFont="1" applyFill="1" applyBorder="1" applyAlignment="1">
      <alignment horizontal="left" vertical="center" wrapText="1"/>
    </xf>
    <xf numFmtId="0" fontId="7" fillId="15" borderId="17" xfId="0" applyFont="1" applyFill="1" applyBorder="1" applyAlignment="1">
      <alignment horizontal="left" vertical="center" wrapText="1"/>
    </xf>
    <xf numFmtId="49" fontId="7" fillId="16" borderId="1" xfId="0" applyNumberFormat="1" applyFont="1" applyFill="1" applyBorder="1" applyAlignment="1">
      <alignment horizontal="left" vertical="top" wrapText="1"/>
    </xf>
    <xf numFmtId="49" fontId="7" fillId="16" borderId="1" xfId="0" applyNumberFormat="1" applyFont="1" applyFill="1" applyBorder="1" applyAlignment="1">
      <alignment horizontal="left" vertical="center" wrapText="1"/>
    </xf>
    <xf numFmtId="0" fontId="7" fillId="16" borderId="20" xfId="0" applyFont="1" applyFill="1" applyBorder="1" applyAlignment="1">
      <alignment horizontal="left" vertical="center" wrapText="1"/>
    </xf>
    <xf numFmtId="0" fontId="3" fillId="3" borderId="22" xfId="0" applyFont="1" applyFill="1" applyBorder="1" applyAlignment="1">
      <alignment horizontal="center" vertical="center" wrapText="1"/>
    </xf>
    <xf numFmtId="0" fontId="18" fillId="3" borderId="35" xfId="0" applyFont="1" applyFill="1" applyBorder="1" applyAlignment="1">
      <alignment horizontal="center" vertical="center" wrapText="1"/>
    </xf>
    <xf numFmtId="17" fontId="7" fillId="0" borderId="37" xfId="0" applyNumberFormat="1" applyFont="1" applyFill="1" applyBorder="1" applyAlignment="1">
      <alignment horizontal="center" vertical="center" wrapText="1"/>
    </xf>
    <xf numFmtId="0" fontId="19" fillId="3" borderId="22" xfId="0" applyFont="1" applyFill="1" applyBorder="1" applyAlignment="1">
      <alignment horizontal="center" vertical="center"/>
    </xf>
    <xf numFmtId="0" fontId="1" fillId="0" borderId="0" xfId="0" applyFont="1"/>
    <xf numFmtId="17" fontId="20" fillId="0" borderId="27" xfId="2" applyNumberFormat="1" applyFill="1" applyBorder="1" applyAlignment="1">
      <alignment horizontal="center" vertical="center" wrapText="1"/>
    </xf>
    <xf numFmtId="0" fontId="10" fillId="16" borderId="26" xfId="0" applyFont="1" applyFill="1" applyBorder="1" applyAlignment="1">
      <alignment horizontal="center" vertical="center"/>
    </xf>
    <xf numFmtId="0" fontId="14" fillId="0" borderId="2" xfId="0" applyFont="1" applyBorder="1" applyAlignment="1">
      <alignment horizontal="center" vertical="center"/>
    </xf>
    <xf numFmtId="0" fontId="0" fillId="0" borderId="23" xfId="0" applyBorder="1" applyAlignment="1">
      <alignment horizontal="center"/>
    </xf>
    <xf numFmtId="0" fontId="0" fillId="0" borderId="22" xfId="0" applyBorder="1"/>
    <xf numFmtId="0" fontId="0" fillId="0" borderId="21" xfId="0" applyBorder="1"/>
    <xf numFmtId="0" fontId="0" fillId="0" borderId="36" xfId="0" applyBorder="1"/>
    <xf numFmtId="0" fontId="14" fillId="0" borderId="0" xfId="0" applyFont="1" applyBorder="1" applyAlignment="1">
      <alignment horizontal="center" vertical="center"/>
    </xf>
    <xf numFmtId="0" fontId="0" fillId="0" borderId="39" xfId="0" applyBorder="1" applyAlignment="1">
      <alignment horizontal="center"/>
    </xf>
    <xf numFmtId="0" fontId="0" fillId="0" borderId="31" xfId="0" applyBorder="1"/>
    <xf numFmtId="0" fontId="0" fillId="0" borderId="40" xfId="0" applyBorder="1"/>
    <xf numFmtId="9" fontId="0" fillId="0" borderId="0" xfId="0" applyNumberFormat="1"/>
    <xf numFmtId="17" fontId="7" fillId="0" borderId="41" xfId="0" applyNumberFormat="1" applyFont="1" applyFill="1" applyBorder="1" applyAlignment="1">
      <alignment horizontal="center" vertical="center" wrapText="1"/>
    </xf>
    <xf numFmtId="17" fontId="7" fillId="0" borderId="28" xfId="0" applyNumberFormat="1" applyFont="1" applyFill="1" applyBorder="1" applyAlignment="1">
      <alignment horizontal="center" vertical="center" wrapText="1"/>
    </xf>
    <xf numFmtId="49" fontId="7" fillId="0" borderId="28" xfId="0" applyNumberFormat="1" applyFont="1" applyFill="1" applyBorder="1" applyAlignment="1">
      <alignment horizontal="center" vertical="center" wrapText="1"/>
    </xf>
    <xf numFmtId="0" fontId="7" fillId="0" borderId="1" xfId="0" applyFont="1" applyBorder="1" applyAlignment="1">
      <alignment horizontal="center" vertical="center" wrapText="1"/>
    </xf>
    <xf numFmtId="0" fontId="7" fillId="0" borderId="18" xfId="0" applyFont="1" applyBorder="1" applyAlignment="1">
      <alignment horizontal="center" vertical="center" wrapText="1"/>
    </xf>
    <xf numFmtId="0" fontId="10" fillId="13" borderId="26" xfId="0" applyFont="1" applyFill="1" applyBorder="1" applyAlignment="1">
      <alignment horizontal="center" vertical="center" wrapText="1"/>
    </xf>
    <xf numFmtId="0" fontId="7" fillId="0" borderId="0" xfId="0" applyFont="1" applyAlignment="1">
      <alignment horizontal="center"/>
    </xf>
    <xf numFmtId="0" fontId="7" fillId="0" borderId="1" xfId="0" applyFont="1" applyBorder="1" applyAlignment="1">
      <alignment horizontal="center" vertical="center"/>
    </xf>
    <xf numFmtId="0" fontId="18" fillId="17" borderId="19" xfId="0" applyFont="1" applyFill="1" applyBorder="1" applyAlignment="1">
      <alignment horizontal="center" vertical="center" wrapText="1"/>
    </xf>
    <xf numFmtId="0" fontId="3" fillId="3" borderId="15" xfId="0" applyFont="1" applyFill="1" applyBorder="1" applyAlignment="1">
      <alignment horizontal="center" vertical="center" wrapText="1"/>
    </xf>
    <xf numFmtId="0" fontId="7" fillId="0" borderId="1" xfId="0" applyNumberFormat="1" applyFont="1" applyBorder="1" applyAlignment="1">
      <alignment horizontal="center" vertical="center" wrapText="1"/>
    </xf>
    <xf numFmtId="9" fontId="10" fillId="0" borderId="0" xfId="1" applyFont="1" applyAlignment="1">
      <alignment horizontal="center" vertical="center" wrapText="1"/>
    </xf>
    <xf numFmtId="14" fontId="7" fillId="0" borderId="1" xfId="0" applyNumberFormat="1" applyFont="1" applyFill="1" applyBorder="1" applyAlignment="1">
      <alignment horizontal="center" vertical="center" wrapText="1"/>
    </xf>
    <xf numFmtId="14" fontId="7" fillId="0" borderId="0" xfId="0" applyNumberFormat="1" applyFont="1"/>
    <xf numFmtId="14" fontId="10" fillId="16" borderId="25" xfId="0" applyNumberFormat="1" applyFont="1" applyFill="1" applyBorder="1" applyAlignment="1">
      <alignment horizontal="center" vertical="center"/>
    </xf>
    <xf numFmtId="14" fontId="7" fillId="0" borderId="37" xfId="0" applyNumberFormat="1" applyFont="1" applyFill="1" applyBorder="1" applyAlignment="1">
      <alignment horizontal="center" vertical="center" wrapText="1"/>
    </xf>
    <xf numFmtId="14" fontId="7" fillId="0" borderId="27" xfId="0" applyNumberFormat="1" applyFont="1" applyFill="1" applyBorder="1" applyAlignment="1">
      <alignment horizontal="center" vertical="center" wrapText="1"/>
    </xf>
    <xf numFmtId="14" fontId="10" fillId="13" borderId="26" xfId="0" applyNumberFormat="1" applyFont="1" applyFill="1" applyBorder="1" applyAlignment="1">
      <alignment horizontal="center" vertical="center" wrapText="1"/>
    </xf>
    <xf numFmtId="14" fontId="7" fillId="0" borderId="18" xfId="0" applyNumberFormat="1" applyFont="1" applyFill="1" applyBorder="1" applyAlignment="1">
      <alignment horizontal="center" vertical="center" wrapText="1"/>
    </xf>
    <xf numFmtId="0" fontId="13" fillId="14" borderId="18" xfId="0" applyFont="1" applyFill="1" applyBorder="1" applyAlignment="1">
      <alignment horizontal="center" vertical="center" wrapText="1"/>
    </xf>
    <xf numFmtId="0" fontId="1" fillId="0" borderId="0" xfId="0" applyFont="1" applyBorder="1" applyAlignment="1">
      <alignment vertical="center"/>
    </xf>
    <xf numFmtId="0" fontId="0" fillId="0" borderId="1" xfId="0" applyBorder="1" applyAlignment="1">
      <alignment horizontal="center" vertical="center"/>
    </xf>
    <xf numFmtId="0" fontId="14" fillId="0" borderId="1" xfId="0" applyFont="1" applyBorder="1" applyAlignment="1">
      <alignment horizontal="center" vertical="center" wrapText="1"/>
    </xf>
    <xf numFmtId="0" fontId="11" fillId="13" borderId="3" xfId="0" applyFont="1" applyFill="1" applyBorder="1" applyAlignment="1">
      <alignment horizontal="center" wrapText="1"/>
    </xf>
    <xf numFmtId="0" fontId="11" fillId="13" borderId="4" xfId="0" applyFont="1" applyFill="1" applyBorder="1" applyAlignment="1">
      <alignment horizontal="center" wrapText="1"/>
    </xf>
    <xf numFmtId="0" fontId="11" fillId="13" borderId="5" xfId="0" applyFont="1" applyFill="1" applyBorder="1" applyAlignment="1">
      <alignment horizontal="center" wrapText="1"/>
    </xf>
    <xf numFmtId="0" fontId="17" fillId="3" borderId="39" xfId="0" applyFont="1" applyFill="1" applyBorder="1" applyAlignment="1">
      <alignment horizontal="center" wrapText="1"/>
    </xf>
    <xf numFmtId="0" fontId="17" fillId="3" borderId="31" xfId="0" applyFont="1" applyFill="1" applyBorder="1" applyAlignment="1">
      <alignment horizontal="center" wrapText="1"/>
    </xf>
    <xf numFmtId="0" fontId="17" fillId="3" borderId="40" xfId="0" applyFont="1" applyFill="1" applyBorder="1" applyAlignment="1">
      <alignment horizontal="center" wrapText="1"/>
    </xf>
    <xf numFmtId="0" fontId="3" fillId="3" borderId="3" xfId="0" applyFont="1" applyFill="1" applyBorder="1" applyAlignment="1">
      <alignment horizontal="center" wrapText="1"/>
    </xf>
    <xf numFmtId="0" fontId="3" fillId="3" borderId="5" xfId="0" applyFont="1" applyFill="1" applyBorder="1" applyAlignment="1">
      <alignment horizontal="center" wrapText="1"/>
    </xf>
    <xf numFmtId="0" fontId="3" fillId="3" borderId="3" xfId="0" applyFont="1" applyFill="1" applyBorder="1" applyAlignment="1">
      <alignment horizontal="center" vertical="center" wrapText="1"/>
    </xf>
    <xf numFmtId="0" fontId="3" fillId="3" borderId="5" xfId="0" applyFont="1" applyFill="1" applyBorder="1" applyAlignment="1">
      <alignment horizontal="center" vertical="center" wrapText="1"/>
    </xf>
    <xf numFmtId="0" fontId="7" fillId="0" borderId="1" xfId="0" applyFont="1" applyBorder="1" applyAlignment="1">
      <alignment horizontal="center"/>
    </xf>
    <xf numFmtId="0" fontId="24" fillId="0" borderId="1" xfId="0" applyFont="1" applyBorder="1" applyAlignment="1">
      <alignment horizontal="center" vertical="center" wrapText="1"/>
    </xf>
    <xf numFmtId="0" fontId="23" fillId="0" borderId="28" xfId="0" applyFont="1" applyBorder="1" applyAlignment="1">
      <alignment horizontal="center" vertical="center"/>
    </xf>
    <xf numFmtId="0" fontId="23" fillId="0" borderId="19" xfId="0" applyFont="1" applyBorder="1" applyAlignment="1">
      <alignment horizontal="center" vertical="center"/>
    </xf>
    <xf numFmtId="14" fontId="23" fillId="0" borderId="1" xfId="0" applyNumberFormat="1" applyFont="1" applyBorder="1" applyAlignment="1">
      <alignment horizontal="center" vertical="center"/>
    </xf>
    <xf numFmtId="0" fontId="23" fillId="0" borderId="1" xfId="0" applyFont="1" applyBorder="1" applyAlignment="1">
      <alignment horizontal="center" vertical="center"/>
    </xf>
    <xf numFmtId="0" fontId="23" fillId="0" borderId="27" xfId="0" applyFont="1" applyBorder="1" applyAlignment="1">
      <alignment horizontal="center" vertical="center"/>
    </xf>
    <xf numFmtId="0" fontId="0" fillId="0" borderId="28" xfId="0" applyBorder="1" applyAlignment="1">
      <alignment horizontal="center" wrapText="1"/>
    </xf>
    <xf numFmtId="0" fontId="0" fillId="0" borderId="19" xfId="0" applyBorder="1" applyAlignment="1">
      <alignment horizontal="center" wrapText="1"/>
    </xf>
    <xf numFmtId="0" fontId="0" fillId="0" borderId="27" xfId="0" applyBorder="1" applyAlignment="1">
      <alignment horizontal="center" wrapText="1"/>
    </xf>
    <xf numFmtId="0" fontId="0" fillId="0" borderId="1" xfId="0" applyBorder="1" applyAlignment="1">
      <alignment horizontal="center" vertical="center"/>
    </xf>
    <xf numFmtId="166" fontId="0" fillId="0" borderId="28" xfId="0" applyNumberFormat="1" applyBorder="1" applyAlignment="1">
      <alignment horizontal="center" vertical="center"/>
    </xf>
    <xf numFmtId="166" fontId="0" fillId="0" borderId="19" xfId="0" applyNumberFormat="1" applyBorder="1" applyAlignment="1">
      <alignment horizontal="center" vertical="center"/>
    </xf>
    <xf numFmtId="166" fontId="0" fillId="0" borderId="27" xfId="0" applyNumberFormat="1" applyBorder="1" applyAlignment="1">
      <alignment horizontal="center" vertical="center"/>
    </xf>
    <xf numFmtId="0" fontId="1" fillId="0" borderId="28" xfId="0" applyFont="1" applyBorder="1" applyAlignment="1">
      <alignment horizontal="center" vertical="center" wrapText="1"/>
    </xf>
    <xf numFmtId="0" fontId="1" fillId="0" borderId="19" xfId="0" applyFont="1" applyBorder="1" applyAlignment="1">
      <alignment horizontal="center" vertical="center"/>
    </xf>
    <xf numFmtId="0" fontId="1" fillId="0" borderId="27" xfId="0" applyFont="1" applyBorder="1" applyAlignment="1">
      <alignment horizontal="center" vertical="center"/>
    </xf>
    <xf numFmtId="0" fontId="0" fillId="0" borderId="42" xfId="0" applyBorder="1" applyAlignment="1">
      <alignment horizontal="center" wrapText="1"/>
    </xf>
    <xf numFmtId="0" fontId="0" fillId="0" borderId="43" xfId="0" applyBorder="1" applyAlignment="1">
      <alignment horizontal="center" wrapText="1"/>
    </xf>
    <xf numFmtId="0" fontId="0" fillId="0" borderId="44" xfId="0" applyBorder="1" applyAlignment="1">
      <alignment horizontal="center" wrapText="1"/>
    </xf>
    <xf numFmtId="0" fontId="0" fillId="0" borderId="41" xfId="0" applyBorder="1" applyAlignment="1">
      <alignment horizontal="center" wrapText="1"/>
    </xf>
    <xf numFmtId="0" fontId="0" fillId="0" borderId="2" xfId="0" applyBorder="1" applyAlignment="1">
      <alignment horizontal="center" wrapText="1"/>
    </xf>
    <xf numFmtId="0" fontId="0" fillId="0" borderId="37" xfId="0" applyBorder="1" applyAlignment="1">
      <alignment horizontal="center" wrapText="1"/>
    </xf>
    <xf numFmtId="0" fontId="14" fillId="0" borderId="1" xfId="0" applyFont="1" applyBorder="1" applyAlignment="1">
      <alignment horizontal="center" vertical="center" wrapText="1"/>
    </xf>
    <xf numFmtId="9" fontId="0" fillId="0" borderId="1" xfId="1" applyFont="1" applyBorder="1" applyAlignment="1">
      <alignment horizontal="center" vertical="center"/>
    </xf>
    <xf numFmtId="9" fontId="0" fillId="0" borderId="1" xfId="3" applyNumberFormat="1" applyFont="1" applyBorder="1" applyAlignment="1">
      <alignment horizontal="center" vertical="center"/>
    </xf>
    <xf numFmtId="0" fontId="1" fillId="0" borderId="38" xfId="0" applyFont="1" applyBorder="1" applyAlignment="1">
      <alignment horizontal="center" vertical="center" wrapText="1"/>
    </xf>
    <xf numFmtId="0" fontId="1" fillId="0" borderId="3" xfId="0" applyFont="1" applyBorder="1" applyAlignment="1">
      <alignment horizontal="center"/>
    </xf>
    <xf numFmtId="0" fontId="1" fillId="0" borderId="4" xfId="0" applyFont="1" applyBorder="1" applyAlignment="1">
      <alignment horizontal="center"/>
    </xf>
    <xf numFmtId="0" fontId="1" fillId="0" borderId="5" xfId="0" applyFont="1" applyBorder="1" applyAlignment="1">
      <alignment horizontal="center"/>
    </xf>
    <xf numFmtId="0" fontId="21" fillId="9" borderId="23" xfId="0" applyFont="1" applyFill="1" applyBorder="1" applyAlignment="1">
      <alignment horizontal="center" vertical="center" wrapText="1"/>
    </xf>
    <xf numFmtId="0" fontId="21" fillId="9" borderId="22" xfId="0" applyFont="1" applyFill="1" applyBorder="1" applyAlignment="1">
      <alignment horizontal="center" vertical="center" wrapText="1"/>
    </xf>
    <xf numFmtId="0" fontId="21" fillId="9" borderId="21" xfId="0" applyFont="1" applyFill="1" applyBorder="1" applyAlignment="1">
      <alignment horizontal="center" vertical="center" wrapText="1"/>
    </xf>
    <xf numFmtId="0" fontId="21" fillId="9" borderId="38" xfId="0" applyFont="1" applyFill="1" applyBorder="1" applyAlignment="1">
      <alignment horizontal="center" vertical="center" wrapText="1"/>
    </xf>
    <xf numFmtId="0" fontId="21" fillId="9" borderId="0" xfId="0" applyFont="1" applyFill="1" applyBorder="1" applyAlignment="1">
      <alignment horizontal="center" vertical="center" wrapText="1"/>
    </xf>
    <xf numFmtId="0" fontId="21" fillId="9" borderId="36" xfId="0" applyFont="1" applyFill="1" applyBorder="1" applyAlignment="1">
      <alignment horizontal="center" vertical="center" wrapText="1"/>
    </xf>
    <xf numFmtId="0" fontId="21" fillId="9" borderId="39" xfId="0" applyFont="1" applyFill="1" applyBorder="1" applyAlignment="1">
      <alignment horizontal="center" vertical="center" wrapText="1"/>
    </xf>
    <xf numFmtId="0" fontId="21" fillId="9" borderId="31" xfId="0" applyFont="1" applyFill="1" applyBorder="1" applyAlignment="1">
      <alignment horizontal="center" vertical="center" wrapText="1"/>
    </xf>
    <xf numFmtId="0" fontId="21" fillId="9" borderId="40" xfId="0" applyFont="1" applyFill="1" applyBorder="1" applyAlignment="1">
      <alignment horizontal="center" vertical="center" wrapText="1"/>
    </xf>
    <xf numFmtId="0" fontId="3" fillId="11" borderId="7" xfId="0" applyFont="1" applyFill="1" applyBorder="1" applyAlignment="1">
      <alignment horizontal="center" vertical="center" wrapText="1"/>
    </xf>
    <xf numFmtId="0" fontId="3" fillId="11" borderId="8" xfId="0" applyFont="1" applyFill="1" applyBorder="1" applyAlignment="1">
      <alignment horizontal="center" vertical="center" wrapText="1"/>
    </xf>
    <xf numFmtId="0" fontId="3" fillId="11" borderId="13" xfId="0" applyFont="1" applyFill="1" applyBorder="1" applyAlignment="1">
      <alignment horizontal="center" vertical="center" wrapText="1"/>
    </xf>
    <xf numFmtId="0" fontId="4" fillId="9" borderId="3" xfId="0" applyFont="1" applyFill="1" applyBorder="1" applyAlignment="1">
      <alignment horizontal="center" vertical="center" wrapText="1"/>
    </xf>
    <xf numFmtId="0" fontId="4" fillId="9" borderId="4" xfId="0" applyFont="1" applyFill="1" applyBorder="1" applyAlignment="1">
      <alignment horizontal="center" vertical="center" wrapText="1"/>
    </xf>
    <xf numFmtId="0" fontId="4" fillId="9" borderId="5" xfId="0" applyFont="1" applyFill="1" applyBorder="1" applyAlignment="1">
      <alignment horizontal="center" vertical="center" wrapText="1"/>
    </xf>
    <xf numFmtId="0" fontId="5" fillId="5" borderId="3" xfId="0" applyFont="1" applyFill="1" applyBorder="1" applyAlignment="1">
      <alignment horizontal="center" vertical="center" wrapText="1"/>
    </xf>
    <xf numFmtId="0" fontId="5" fillId="5" borderId="4" xfId="0" applyFont="1" applyFill="1" applyBorder="1" applyAlignment="1">
      <alignment horizontal="center" vertical="center" wrapText="1"/>
    </xf>
    <xf numFmtId="0" fontId="5" fillId="5" borderId="5" xfId="0" applyFont="1" applyFill="1" applyBorder="1" applyAlignment="1">
      <alignment horizontal="center" vertical="center" wrapText="1"/>
    </xf>
    <xf numFmtId="0" fontId="0" fillId="4" borderId="3" xfId="0" applyFill="1" applyBorder="1" applyAlignment="1">
      <alignment horizontal="center" vertical="center" wrapText="1"/>
    </xf>
    <xf numFmtId="0" fontId="0" fillId="4" borderId="4" xfId="0" applyFill="1" applyBorder="1" applyAlignment="1">
      <alignment horizontal="center" vertical="center" wrapText="1"/>
    </xf>
    <xf numFmtId="0" fontId="0" fillId="4" borderId="5" xfId="0" applyFill="1" applyBorder="1" applyAlignment="1">
      <alignment horizontal="center" vertical="center" wrapText="1"/>
    </xf>
    <xf numFmtId="0" fontId="2" fillId="3" borderId="2" xfId="0" applyFont="1" applyFill="1" applyBorder="1" applyAlignment="1">
      <alignment horizontal="center" vertical="center"/>
    </xf>
    <xf numFmtId="0" fontId="3" fillId="10" borderId="6" xfId="0" applyFont="1" applyFill="1" applyBorder="1" applyAlignment="1">
      <alignment horizontal="center" vertical="center" wrapText="1"/>
    </xf>
    <xf numFmtId="0" fontId="3" fillId="10" borderId="10" xfId="0" applyFont="1" applyFill="1" applyBorder="1" applyAlignment="1">
      <alignment horizontal="center" vertical="center" wrapText="1"/>
    </xf>
    <xf numFmtId="0" fontId="3" fillId="3" borderId="11" xfId="0" applyFont="1" applyFill="1" applyBorder="1" applyAlignment="1">
      <alignment horizontal="center" vertical="center" wrapText="1"/>
    </xf>
    <xf numFmtId="0" fontId="3" fillId="3" borderId="8" xfId="0" applyFont="1" applyFill="1" applyBorder="1" applyAlignment="1">
      <alignment horizontal="center" vertical="center" wrapText="1"/>
    </xf>
    <xf numFmtId="0" fontId="3" fillId="3" borderId="9" xfId="0" applyFont="1" applyFill="1" applyBorder="1" applyAlignment="1">
      <alignment horizontal="center" vertical="center" wrapText="1"/>
    </xf>
    <xf numFmtId="0" fontId="3" fillId="8" borderId="11" xfId="0" applyFont="1" applyFill="1" applyBorder="1" applyAlignment="1">
      <alignment horizontal="center" vertical="center" wrapText="1"/>
    </xf>
    <xf numFmtId="0" fontId="3" fillId="8" borderId="8" xfId="0" applyFont="1" applyFill="1" applyBorder="1" applyAlignment="1">
      <alignment horizontal="center" vertical="center" wrapText="1"/>
    </xf>
    <xf numFmtId="0" fontId="3" fillId="12" borderId="11" xfId="0" applyFont="1" applyFill="1" applyBorder="1" applyAlignment="1">
      <alignment horizontal="center" vertical="center" wrapText="1"/>
    </xf>
    <xf numFmtId="0" fontId="3" fillId="12" borderId="8" xfId="0" applyFont="1" applyFill="1" applyBorder="1" applyAlignment="1">
      <alignment horizontal="center" vertical="center" wrapText="1"/>
    </xf>
    <xf numFmtId="0" fontId="3" fillId="12" borderId="9" xfId="0" applyFont="1" applyFill="1" applyBorder="1" applyAlignment="1">
      <alignment horizontal="center" vertical="center" wrapText="1"/>
    </xf>
  </cellXfs>
  <cellStyles count="4">
    <cellStyle name="Hipervínculo" xfId="2" builtinId="8"/>
    <cellStyle name="Moneda [0]" xfId="3" builtinId="7"/>
    <cellStyle name="Normal" xfId="0" builtinId="0"/>
    <cellStyle name="Porcentaje" xfId="1" builtinId="5"/>
  </cellStyles>
  <dxfs count="6">
    <dxf>
      <font>
        <b/>
        <i val="0"/>
        <strike val="0"/>
        <condense val="0"/>
        <extend val="0"/>
        <outline val="0"/>
        <shadow val="0"/>
        <u val="none"/>
        <vertAlign val="baseline"/>
        <sz val="11"/>
        <color theme="1"/>
        <name val="Calibri"/>
        <scheme val="minor"/>
      </font>
      <numFmt numFmtId="165" formatCode="0.0"/>
      <alignment horizontal="center" vertical="center" textRotation="0" wrapText="1" indent="0" justifyLastLine="0" shrinkToFit="0" readingOrder="0"/>
      <border diagonalUp="0" diagonalDown="0">
        <left style="thin">
          <color theme="8" tint="-0.249977111117893"/>
        </left>
        <right style="thin">
          <color theme="8" tint="-0.249977111117893"/>
        </right>
        <top style="thin">
          <color theme="8" tint="-0.249977111117893"/>
        </top>
        <bottom style="thin">
          <color theme="8" tint="-0.249977111117893"/>
        </bottom>
        <vertical/>
        <horizontal/>
      </border>
    </dxf>
    <dxf>
      <font>
        <b/>
        <i val="0"/>
        <strike val="0"/>
        <condense val="0"/>
        <extend val="0"/>
        <outline val="0"/>
        <shadow val="0"/>
        <u val="none"/>
        <vertAlign val="baseline"/>
        <sz val="11"/>
        <color theme="1"/>
        <name val="Calibri"/>
        <scheme val="minor"/>
      </font>
      <numFmt numFmtId="165" formatCode="0.0"/>
      <alignment horizontal="center" vertical="center" textRotation="0" wrapText="1" indent="0" justifyLastLine="0" shrinkToFit="0" readingOrder="0"/>
      <border diagonalUp="0" diagonalDown="0">
        <left style="thin">
          <color theme="8" tint="-0.249977111117893"/>
        </left>
        <right style="thin">
          <color theme="8" tint="-0.249977111117893"/>
        </right>
        <top style="thin">
          <color theme="8" tint="-0.249977111117893"/>
        </top>
        <bottom style="thin">
          <color theme="8" tint="-0.249977111117893"/>
        </bottom>
        <vertical/>
        <horizontal/>
      </border>
    </dxf>
    <dxf>
      <font>
        <b/>
        <i val="0"/>
        <strike val="0"/>
        <condense val="0"/>
        <extend val="0"/>
        <outline val="0"/>
        <shadow val="0"/>
        <u val="none"/>
        <vertAlign val="baseline"/>
        <sz val="11"/>
        <color theme="1"/>
        <name val="Calibri"/>
        <scheme val="minor"/>
      </font>
      <numFmt numFmtId="165" formatCode="0.0"/>
      <alignment horizontal="center" vertical="center" textRotation="0" wrapText="1" indent="0" justifyLastLine="0" shrinkToFit="0" readingOrder="0"/>
      <border diagonalUp="0" diagonalDown="0">
        <left style="thin">
          <color theme="8" tint="-0.249977111117893"/>
        </left>
        <right style="thin">
          <color theme="8" tint="-0.249977111117893"/>
        </right>
        <top style="thin">
          <color theme="8" tint="-0.249977111117893"/>
        </top>
        <bottom style="thin">
          <color theme="8" tint="-0.249977111117893"/>
        </bottom>
        <vertical/>
        <horizontal/>
      </border>
    </dxf>
    <dxf>
      <font>
        <b val="0"/>
        <i val="0"/>
        <strike val="0"/>
        <condense val="0"/>
        <extend val="0"/>
        <outline val="0"/>
        <shadow val="0"/>
        <u val="none"/>
        <vertAlign val="baseline"/>
        <sz val="11"/>
        <color theme="1"/>
        <name val="Calibri"/>
        <scheme val="minor"/>
      </font>
      <alignment horizontal="general" vertical="center" textRotation="0" wrapText="1" indent="0" justifyLastLine="0" shrinkToFit="0" readingOrder="0"/>
      <border diagonalUp="0" diagonalDown="0" outline="0">
        <left/>
        <right style="thin">
          <color theme="8" tint="-0.249977111117893"/>
        </right>
        <top style="thin">
          <color theme="8" tint="-0.249977111117893"/>
        </top>
        <bottom style="thin">
          <color theme="8" tint="-0.249977111117893"/>
        </bottom>
      </border>
    </dxf>
    <dxf>
      <font>
        <b/>
        <i val="0"/>
        <strike val="0"/>
        <condense val="0"/>
        <extend val="0"/>
        <outline val="0"/>
        <shadow val="0"/>
        <u val="none"/>
        <vertAlign val="baseline"/>
        <sz val="11"/>
        <color theme="1"/>
        <name val="Calibri"/>
        <scheme val="minor"/>
      </font>
      <alignment horizontal="center" vertical="center" textRotation="0" wrapText="1" indent="0" justifyLastLine="0" shrinkToFit="0" readingOrder="0"/>
    </dxf>
    <dxf>
      <alignment horizontal="center" vertical="center" textRotation="0" wrapText="1" indent="0" justifyLastLine="0" shrinkToFit="0" readingOrder="0"/>
    </dxf>
  </dxfs>
  <tableStyles count="0" defaultTableStyle="TableStyleMedium2" defaultPivotStyle="PivotStyleLight16"/>
  <colors>
    <mruColors>
      <color rgb="FF339966"/>
      <color rgb="FF99FF66"/>
      <color rgb="FFFF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95250</xdr:colOff>
      <xdr:row>0</xdr:row>
      <xdr:rowOff>261937</xdr:rowOff>
    </xdr:from>
    <xdr:to>
      <xdr:col>3</xdr:col>
      <xdr:colOff>1345406</xdr:colOff>
      <xdr:row>1</xdr:row>
      <xdr:rowOff>35718</xdr:rowOff>
    </xdr:to>
    <xdr:pic>
      <xdr:nvPicPr>
        <xdr:cNvPr id="2" name="image2.jpeg">
          <a:extLst>
            <a:ext uri="{FF2B5EF4-FFF2-40B4-BE49-F238E27FC236}">
              <a16:creationId xmlns:a16="http://schemas.microsoft.com/office/drawing/2014/main" id="{8EFD2A67-18DD-4105-9978-9D65F623C884}"/>
            </a:ext>
          </a:extLst>
        </xdr:cNvPr>
        <xdr:cNvPicPr/>
      </xdr:nvPicPr>
      <xdr:blipFill>
        <a:blip xmlns:r="http://schemas.openxmlformats.org/officeDocument/2006/relationships" r:embed="rId1" cstate="print"/>
        <a:stretch>
          <a:fillRect/>
        </a:stretch>
      </xdr:blipFill>
      <xdr:spPr>
        <a:xfrm>
          <a:off x="95250" y="261937"/>
          <a:ext cx="3452812" cy="145256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647700</xdr:colOff>
      <xdr:row>0</xdr:row>
      <xdr:rowOff>57150</xdr:rowOff>
    </xdr:from>
    <xdr:to>
      <xdr:col>3</xdr:col>
      <xdr:colOff>1473200</xdr:colOff>
      <xdr:row>1</xdr:row>
      <xdr:rowOff>25400</xdr:rowOff>
    </xdr:to>
    <xdr:pic>
      <xdr:nvPicPr>
        <xdr:cNvPr id="2" name="image2.jpeg">
          <a:extLst>
            <a:ext uri="{FF2B5EF4-FFF2-40B4-BE49-F238E27FC236}">
              <a16:creationId xmlns:a16="http://schemas.microsoft.com/office/drawing/2014/main" id="{FC24075E-8AE2-444F-91F1-8ABCF3B0BCD4}"/>
            </a:ext>
          </a:extLst>
        </xdr:cNvPr>
        <xdr:cNvPicPr/>
      </xdr:nvPicPr>
      <xdr:blipFill>
        <a:blip xmlns:r="http://schemas.openxmlformats.org/officeDocument/2006/relationships" r:embed="rId1" cstate="print"/>
        <a:stretch>
          <a:fillRect/>
        </a:stretch>
      </xdr:blipFill>
      <xdr:spPr>
        <a:xfrm>
          <a:off x="1244600" y="57150"/>
          <a:ext cx="2044700" cy="7620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371475</xdr:colOff>
      <xdr:row>2</xdr:row>
      <xdr:rowOff>0</xdr:rowOff>
    </xdr:from>
    <xdr:to>
      <xdr:col>11</xdr:col>
      <xdr:colOff>366032</xdr:colOff>
      <xdr:row>7</xdr:row>
      <xdr:rowOff>182337</xdr:rowOff>
    </xdr:to>
    <xdr:pic>
      <xdr:nvPicPr>
        <xdr:cNvPr id="2" name="Imagen 1">
          <a:extLst>
            <a:ext uri="{FF2B5EF4-FFF2-40B4-BE49-F238E27FC236}">
              <a16:creationId xmlns:a16="http://schemas.microsoft.com/office/drawing/2014/main" id="{60696389-7646-44BC-8312-9F78D958C439}"/>
            </a:ext>
          </a:extLst>
        </xdr:cNvPr>
        <xdr:cNvPicPr>
          <a:picLocks noChangeAspect="1"/>
        </xdr:cNvPicPr>
      </xdr:nvPicPr>
      <xdr:blipFill rotWithShape="1">
        <a:blip xmlns:r="http://schemas.openxmlformats.org/officeDocument/2006/relationships" r:embed="rId1"/>
        <a:srcRect l="33679" t="25654" r="25174" b="39836"/>
        <a:stretch/>
      </xdr:blipFill>
      <xdr:spPr>
        <a:xfrm>
          <a:off x="8267700" y="390525"/>
          <a:ext cx="5328557" cy="2544537"/>
        </a:xfrm>
        <a:prstGeom prst="rect">
          <a:avLst/>
        </a:prstGeom>
      </xdr:spPr>
    </xdr:pic>
    <xdr:clientData/>
  </xdr:twoCellAnchor>
  <xdr:twoCellAnchor editAs="oneCell">
    <xdr:from>
      <xdr:col>4</xdr:col>
      <xdr:colOff>247650</xdr:colOff>
      <xdr:row>7</xdr:row>
      <xdr:rowOff>85725</xdr:rowOff>
    </xdr:from>
    <xdr:to>
      <xdr:col>6</xdr:col>
      <xdr:colOff>429986</xdr:colOff>
      <xdr:row>13</xdr:row>
      <xdr:rowOff>402162</xdr:rowOff>
    </xdr:to>
    <xdr:pic>
      <xdr:nvPicPr>
        <xdr:cNvPr id="3" name="Imagen 2">
          <a:extLst>
            <a:ext uri="{FF2B5EF4-FFF2-40B4-BE49-F238E27FC236}">
              <a16:creationId xmlns:a16="http://schemas.microsoft.com/office/drawing/2014/main" id="{C63B77DD-EF7B-413E-86CF-35ADD471D5FA}"/>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8465" r="19912"/>
        <a:stretch/>
      </xdr:blipFill>
      <xdr:spPr>
        <a:xfrm rot="10800000">
          <a:off x="8143875" y="2838450"/>
          <a:ext cx="1706336" cy="2773887"/>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C28:G32" totalsRowShown="0" headerRowDxfId="5">
  <autoFilter ref="C28:G32" xr:uid="{00000000-0009-0000-0100-000001000000}"/>
  <tableColumns count="5">
    <tableColumn id="1" xr3:uid="{00000000-0010-0000-0000-000001000000}" name="Tipo de Indicador MIPG" dataDxfId="4"/>
    <tableColumn id="2" xr3:uid="{00000000-0010-0000-0000-000002000000}" name="Logro" dataDxfId="3"/>
    <tableColumn id="3" xr3:uid="{00000000-0010-0000-0000-000003000000}" name="Reporte_x000a_ene-18" dataDxfId="2"/>
    <tableColumn id="4" xr3:uid="{00000000-0010-0000-0000-000004000000}" name="Reporte_x000a_may-18" dataDxfId="1"/>
    <tableColumn id="5" xr3:uid="{00000000-0010-0000-0000-000005000000}" name="Actual" dataDxfId="0">
      <calculatedColumnFormula>+#REF!</calculatedColumnFormula>
    </tableColumn>
  </tableColumns>
  <tableStyleInfo name="TableStyleMedium6"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isolucion.colmayor.edu.co/Isolucion4/BancoConocimientoIUCMA/9/95d41afdf5794720a36368ce844db908/ResolucinNo.087DE2018ComitinstitucionaldeGestinyDesempeov2.pdf" TargetMode="External"/><Relationship Id="rId3" Type="http://schemas.openxmlformats.org/officeDocument/2006/relationships/hyperlink" Target="http://www.colmayor.edu.co/load.php?name=Paginas&amp;id=1478&amp;mh=1622-1478" TargetMode="External"/><Relationship Id="rId7" Type="http://schemas.openxmlformats.org/officeDocument/2006/relationships/hyperlink" Target="http://www.colmayor.edu.co/load.php?name=Paginas&amp;id=1241&amp;mh=1622-1241" TargetMode="External"/><Relationship Id="rId12" Type="http://schemas.openxmlformats.org/officeDocument/2006/relationships/comments" Target="../comments1.xml"/><Relationship Id="rId2" Type="http://schemas.openxmlformats.org/officeDocument/2006/relationships/hyperlink" Target="http://www.colmayor.edu.co/load.php?name=Paginas&amp;id=1478&amp;mh=1622-1478" TargetMode="External"/><Relationship Id="rId1" Type="http://schemas.openxmlformats.org/officeDocument/2006/relationships/hyperlink" Target="http://isolucion.colmayor.edu.co/Isolucion4/BancoConocimientoIUCMA/4/41034000c24b4e63b3fc0ed2fd2ca54a/Acuerdo09de2018PolticadeSeguridadyPrivacidaddelaInformacin.pdf" TargetMode="External"/><Relationship Id="rId6" Type="http://schemas.openxmlformats.org/officeDocument/2006/relationships/hyperlink" Target="http://www.colmayor.edu.co/load.php?name=Paginas&amp;id=1241&amp;mh=1622-1241" TargetMode="External"/><Relationship Id="rId11" Type="http://schemas.openxmlformats.org/officeDocument/2006/relationships/vmlDrawing" Target="../drawings/vmlDrawing1.vml"/><Relationship Id="rId5" Type="http://schemas.openxmlformats.org/officeDocument/2006/relationships/hyperlink" Target="http://www.colmayor.edu.co/load.php?name=Paginas&amp;id=1241&amp;mh=1622-1241" TargetMode="External"/><Relationship Id="rId10" Type="http://schemas.openxmlformats.org/officeDocument/2006/relationships/drawing" Target="../drawings/drawing1.xml"/><Relationship Id="rId4" Type="http://schemas.openxmlformats.org/officeDocument/2006/relationships/hyperlink" Target="http://www.colmayor.edu.co/load.php?name=Paginas&amp;id=1241&amp;mh=1622-1241" TargetMode="External"/><Relationship Id="rId9"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omments" Target="../comments2.xml"/><Relationship Id="rId4" Type="http://schemas.openxmlformats.org/officeDocument/2006/relationships/table" Target="../tables/table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339966"/>
  </sheetPr>
  <dimension ref="A1:S38"/>
  <sheetViews>
    <sheetView showGridLines="0" zoomScale="80" zoomScaleNormal="80" workbookViewId="0">
      <pane xSplit="3" ySplit="7" topLeftCell="D8" activePane="bottomRight" state="frozen"/>
      <selection pane="topRight" activeCell="D1" sqref="D1"/>
      <selection pane="bottomLeft" activeCell="A7" sqref="A7"/>
      <selection pane="bottomRight" activeCell="G8" sqref="G8"/>
    </sheetView>
  </sheetViews>
  <sheetFormatPr baseColWidth="10" defaultColWidth="9.1796875" defaultRowHeight="14.5" x14ac:dyDescent="0.35"/>
  <cols>
    <col min="1" max="1" width="3" style="10" customWidth="1"/>
    <col min="2" max="2" width="6.7265625" style="10" customWidth="1"/>
    <col min="3" max="4" width="23.1796875" style="10" customWidth="1"/>
    <col min="5" max="5" width="14.453125" style="15" customWidth="1"/>
    <col min="6" max="6" width="35.7265625" style="25" customWidth="1"/>
    <col min="7" max="7" width="35.7265625" style="15" customWidth="1"/>
    <col min="8" max="9" width="35.7265625" style="10" customWidth="1"/>
    <col min="10" max="10" width="20.1796875" style="81" customWidth="1"/>
    <col min="11" max="11" width="20.1796875" style="10" customWidth="1"/>
    <col min="12" max="12" width="26.7265625" style="81" customWidth="1"/>
    <col min="13" max="13" width="26.7265625" style="10" customWidth="1"/>
    <col min="14" max="14" width="22.26953125" style="74" customWidth="1"/>
    <col min="15" max="16" width="11.54296875" style="10" bestFit="1" customWidth="1"/>
    <col min="17" max="16384" width="9.1796875" style="10"/>
  </cols>
  <sheetData>
    <row r="1" spans="1:19" ht="132" customHeight="1" x14ac:dyDescent="0.35">
      <c r="A1" s="101"/>
      <c r="B1" s="101"/>
      <c r="C1" s="101"/>
      <c r="D1" s="101"/>
      <c r="E1" s="102" t="s">
        <v>222</v>
      </c>
      <c r="F1" s="102"/>
      <c r="G1" s="102"/>
      <c r="H1" s="102"/>
      <c r="I1" s="102"/>
      <c r="J1" s="102"/>
      <c r="K1" s="102"/>
      <c r="L1" s="102"/>
      <c r="M1" s="102"/>
      <c r="N1" s="102"/>
      <c r="O1" s="102"/>
      <c r="P1" s="102"/>
      <c r="Q1" s="88"/>
      <c r="R1" s="88"/>
      <c r="S1" s="88"/>
    </row>
    <row r="2" spans="1:19" ht="28.5" customHeight="1" x14ac:dyDescent="0.35">
      <c r="A2" s="101"/>
      <c r="B2" s="101"/>
      <c r="C2" s="101"/>
      <c r="D2" s="101"/>
      <c r="E2" s="103" t="s">
        <v>223</v>
      </c>
      <c r="F2" s="104"/>
      <c r="G2" s="104"/>
      <c r="H2" s="105">
        <v>44593</v>
      </c>
      <c r="I2" s="106"/>
      <c r="J2" s="106"/>
      <c r="K2" s="106"/>
      <c r="L2" s="103" t="s">
        <v>221</v>
      </c>
      <c r="M2" s="104"/>
      <c r="N2" s="104"/>
      <c r="O2" s="104"/>
      <c r="P2" s="107"/>
    </row>
    <row r="3" spans="1:19" ht="21.5" thickBot="1" x14ac:dyDescent="0.55000000000000004">
      <c r="B3" s="94" t="s">
        <v>205</v>
      </c>
      <c r="C3" s="95"/>
      <c r="D3" s="95"/>
      <c r="E3" s="95"/>
      <c r="F3" s="95"/>
      <c r="G3" s="95"/>
      <c r="H3" s="95"/>
      <c r="I3" s="96"/>
    </row>
    <row r="4" spans="1:19" ht="15" thickBot="1" x14ac:dyDescent="0.4"/>
    <row r="5" spans="1:19" ht="15" thickBot="1" x14ac:dyDescent="0.4">
      <c r="E5" s="91" t="s">
        <v>37</v>
      </c>
      <c r="F5" s="92"/>
      <c r="G5" s="92"/>
      <c r="H5" s="92"/>
      <c r="I5" s="93"/>
    </row>
    <row r="6" spans="1:19" ht="29.5" thickBot="1" x14ac:dyDescent="0.4">
      <c r="E6" s="97" t="s">
        <v>179</v>
      </c>
      <c r="F6" s="98"/>
      <c r="G6" s="99" t="s">
        <v>180</v>
      </c>
      <c r="H6" s="100"/>
      <c r="I6" s="29" t="s">
        <v>181</v>
      </c>
    </row>
    <row r="7" spans="1:19" s="11" customFormat="1" ht="29.5" thickBot="1" x14ac:dyDescent="0.4">
      <c r="B7" s="33" t="s">
        <v>62</v>
      </c>
      <c r="C7" s="37" t="s">
        <v>200</v>
      </c>
      <c r="D7" s="51" t="s">
        <v>10</v>
      </c>
      <c r="E7" s="38" t="s">
        <v>145</v>
      </c>
      <c r="F7" s="52" t="s">
        <v>201</v>
      </c>
      <c r="G7" s="52" t="s">
        <v>145</v>
      </c>
      <c r="H7" s="52" t="s">
        <v>146</v>
      </c>
      <c r="I7" s="54" t="s">
        <v>147</v>
      </c>
      <c r="J7" s="82" t="s">
        <v>61</v>
      </c>
      <c r="K7" s="57" t="s">
        <v>177</v>
      </c>
      <c r="L7" s="85" t="s">
        <v>209</v>
      </c>
      <c r="M7" s="73" t="s">
        <v>210</v>
      </c>
      <c r="N7" s="73" t="s">
        <v>197</v>
      </c>
      <c r="O7" s="73">
        <v>2022</v>
      </c>
      <c r="P7" s="73">
        <v>2023</v>
      </c>
    </row>
    <row r="8" spans="1:19" s="11" customFormat="1" ht="29" x14ac:dyDescent="0.35">
      <c r="A8" s="12"/>
      <c r="B8" s="34">
        <v>1</v>
      </c>
      <c r="C8" s="35" t="s">
        <v>0</v>
      </c>
      <c r="D8" s="76" t="s">
        <v>0</v>
      </c>
      <c r="E8" s="40" t="s">
        <v>41</v>
      </c>
      <c r="F8" s="26" t="s">
        <v>96</v>
      </c>
      <c r="G8" s="31"/>
      <c r="H8" s="30"/>
      <c r="I8" s="39" t="s">
        <v>97</v>
      </c>
      <c r="J8" s="83"/>
      <c r="K8" s="53" t="s">
        <v>206</v>
      </c>
      <c r="L8" s="86" t="s">
        <v>227</v>
      </c>
      <c r="M8" s="68" t="s">
        <v>72</v>
      </c>
      <c r="N8" s="72" t="s">
        <v>72</v>
      </c>
      <c r="O8" s="78">
        <v>0</v>
      </c>
      <c r="P8" s="78">
        <v>0</v>
      </c>
    </row>
    <row r="9" spans="1:19" s="11" customFormat="1" ht="58" x14ac:dyDescent="0.35">
      <c r="A9" s="12"/>
      <c r="B9" s="34">
        <v>2</v>
      </c>
      <c r="C9" s="35" t="s">
        <v>148</v>
      </c>
      <c r="D9" s="76" t="s">
        <v>0</v>
      </c>
      <c r="E9" s="40" t="s">
        <v>41</v>
      </c>
      <c r="F9" s="26" t="s">
        <v>22</v>
      </c>
      <c r="G9" s="31"/>
      <c r="H9" s="30"/>
      <c r="I9" s="39" t="s">
        <v>98</v>
      </c>
      <c r="J9" s="84"/>
      <c r="K9" s="32" t="s">
        <v>207</v>
      </c>
      <c r="L9" s="86" t="s">
        <v>227</v>
      </c>
      <c r="M9" s="69" t="s">
        <v>72</v>
      </c>
      <c r="N9" s="71" t="s">
        <v>72</v>
      </c>
      <c r="O9" s="71">
        <v>0</v>
      </c>
      <c r="P9" s="71">
        <v>0</v>
      </c>
    </row>
    <row r="10" spans="1:19" s="11" customFormat="1" ht="409.5" x14ac:dyDescent="0.35">
      <c r="A10" s="12"/>
      <c r="B10" s="77">
        <v>3</v>
      </c>
      <c r="C10" s="35" t="s">
        <v>150</v>
      </c>
      <c r="D10" s="76" t="s">
        <v>1</v>
      </c>
      <c r="E10" s="40" t="s">
        <v>42</v>
      </c>
      <c r="F10" s="26" t="s">
        <v>7</v>
      </c>
      <c r="G10" s="31" t="s">
        <v>141</v>
      </c>
      <c r="H10" s="30" t="s">
        <v>123</v>
      </c>
      <c r="I10" s="39" t="s">
        <v>111</v>
      </c>
      <c r="J10" s="84"/>
      <c r="K10" s="32" t="s">
        <v>208</v>
      </c>
      <c r="L10" s="80">
        <v>45107</v>
      </c>
      <c r="M10" s="69" t="s">
        <v>73</v>
      </c>
      <c r="N10" s="71" t="s">
        <v>73</v>
      </c>
      <c r="O10" s="71">
        <v>0</v>
      </c>
      <c r="P10" s="71">
        <v>0</v>
      </c>
    </row>
    <row r="11" spans="1:19" s="11" customFormat="1" ht="108" customHeight="1" x14ac:dyDescent="0.35">
      <c r="A11" s="12"/>
      <c r="B11" s="77">
        <v>4</v>
      </c>
      <c r="C11" s="35" t="s">
        <v>149</v>
      </c>
      <c r="D11" s="76" t="s">
        <v>1</v>
      </c>
      <c r="E11" s="40"/>
      <c r="F11" s="27" t="s">
        <v>52</v>
      </c>
      <c r="G11" s="31" t="s">
        <v>141</v>
      </c>
      <c r="H11" s="48" t="s">
        <v>127</v>
      </c>
      <c r="I11" s="45" t="s">
        <v>110</v>
      </c>
      <c r="J11" s="84" t="s">
        <v>224</v>
      </c>
      <c r="K11" s="32" t="s">
        <v>215</v>
      </c>
      <c r="L11" s="80">
        <v>45107</v>
      </c>
      <c r="M11" s="69" t="s">
        <v>73</v>
      </c>
      <c r="N11" s="71" t="s">
        <v>73</v>
      </c>
      <c r="O11" s="71">
        <v>1</v>
      </c>
      <c r="P11" s="71">
        <v>1</v>
      </c>
    </row>
    <row r="12" spans="1:19" s="11" customFormat="1" ht="409.5" x14ac:dyDescent="0.35">
      <c r="A12" s="12"/>
      <c r="B12" s="77">
        <v>5</v>
      </c>
      <c r="C12" s="35" t="s">
        <v>151</v>
      </c>
      <c r="D12" s="76" t="s">
        <v>1</v>
      </c>
      <c r="E12" s="40" t="s">
        <v>42</v>
      </c>
      <c r="F12" s="26" t="s">
        <v>46</v>
      </c>
      <c r="G12" s="31" t="s">
        <v>141</v>
      </c>
      <c r="H12" s="30" t="s">
        <v>124</v>
      </c>
      <c r="I12" s="39" t="s">
        <v>99</v>
      </c>
      <c r="J12" s="84">
        <v>44804</v>
      </c>
      <c r="K12" s="56" t="s">
        <v>211</v>
      </c>
      <c r="L12" s="84" t="s">
        <v>228</v>
      </c>
      <c r="M12" s="69" t="s">
        <v>73</v>
      </c>
      <c r="N12" s="71" t="s">
        <v>73</v>
      </c>
      <c r="O12" s="71">
        <v>1</v>
      </c>
      <c r="P12" s="71">
        <v>1</v>
      </c>
    </row>
    <row r="13" spans="1:19" s="11" customFormat="1" ht="72.5" x14ac:dyDescent="0.35">
      <c r="A13" s="12"/>
      <c r="B13" s="77">
        <v>6</v>
      </c>
      <c r="C13" s="35" t="s">
        <v>152</v>
      </c>
      <c r="D13" s="76" t="s">
        <v>1</v>
      </c>
      <c r="E13" s="40" t="s">
        <v>42</v>
      </c>
      <c r="F13" s="26" t="s">
        <v>47</v>
      </c>
      <c r="G13" s="31"/>
      <c r="H13" s="30"/>
      <c r="I13" s="39" t="s">
        <v>100</v>
      </c>
      <c r="J13" s="84"/>
      <c r="K13" s="32" t="s">
        <v>212</v>
      </c>
      <c r="L13" s="80">
        <v>45107</v>
      </c>
      <c r="M13" s="69" t="s">
        <v>73</v>
      </c>
      <c r="N13" s="71" t="s">
        <v>73</v>
      </c>
      <c r="O13" s="71">
        <v>0</v>
      </c>
      <c r="P13" s="71">
        <v>0</v>
      </c>
    </row>
    <row r="14" spans="1:19" s="11" customFormat="1" ht="188.5" x14ac:dyDescent="0.35">
      <c r="A14" s="12"/>
      <c r="B14" s="77">
        <v>7</v>
      </c>
      <c r="C14" s="35" t="s">
        <v>153</v>
      </c>
      <c r="D14" s="76" t="s">
        <v>1</v>
      </c>
      <c r="E14" s="40" t="s">
        <v>42</v>
      </c>
      <c r="F14" s="26" t="s">
        <v>6</v>
      </c>
      <c r="G14" s="31" t="s">
        <v>141</v>
      </c>
      <c r="H14" s="30" t="s">
        <v>125</v>
      </c>
      <c r="I14" s="39"/>
      <c r="J14" s="84"/>
      <c r="K14" s="32" t="s">
        <v>216</v>
      </c>
      <c r="L14" s="80">
        <v>45107</v>
      </c>
      <c r="M14" s="70" t="s">
        <v>72</v>
      </c>
      <c r="N14" s="71" t="s">
        <v>73</v>
      </c>
      <c r="O14" s="71">
        <f>0/7</f>
        <v>0</v>
      </c>
      <c r="P14" s="71">
        <f>0/7</f>
        <v>0</v>
      </c>
    </row>
    <row r="15" spans="1:19" s="11" customFormat="1" ht="377" x14ac:dyDescent="0.35">
      <c r="A15" s="12"/>
      <c r="B15" s="77">
        <v>8</v>
      </c>
      <c r="C15" s="35" t="s">
        <v>154</v>
      </c>
      <c r="D15" s="76" t="s">
        <v>1</v>
      </c>
      <c r="E15" s="40" t="s">
        <v>42</v>
      </c>
      <c r="F15" s="26" t="s">
        <v>53</v>
      </c>
      <c r="G15" s="31" t="s">
        <v>141</v>
      </c>
      <c r="H15" s="30" t="s">
        <v>126</v>
      </c>
      <c r="I15" s="39" t="s">
        <v>112</v>
      </c>
      <c r="J15" s="84" t="s">
        <v>218</v>
      </c>
      <c r="K15" s="56" t="s">
        <v>219</v>
      </c>
      <c r="L15" s="80" t="s">
        <v>224</v>
      </c>
      <c r="M15" s="69" t="s">
        <v>73</v>
      </c>
      <c r="N15" s="71" t="s">
        <v>73</v>
      </c>
      <c r="O15" s="71">
        <v>1</v>
      </c>
      <c r="P15" s="71">
        <v>1</v>
      </c>
    </row>
    <row r="16" spans="1:19" s="11" customFormat="1" ht="101.5" x14ac:dyDescent="0.35">
      <c r="A16" s="12"/>
      <c r="B16" s="77">
        <v>9</v>
      </c>
      <c r="C16" s="35" t="s">
        <v>155</v>
      </c>
      <c r="D16" s="76" t="s">
        <v>1</v>
      </c>
      <c r="E16" s="40" t="s">
        <v>42</v>
      </c>
      <c r="F16" s="26" t="s">
        <v>48</v>
      </c>
      <c r="G16" s="31"/>
      <c r="H16" s="30"/>
      <c r="I16" s="39" t="s">
        <v>101</v>
      </c>
      <c r="J16" s="84" t="s">
        <v>224</v>
      </c>
      <c r="K16" s="56" t="s">
        <v>213</v>
      </c>
      <c r="L16" s="80" t="s">
        <v>224</v>
      </c>
      <c r="M16" s="69" t="s">
        <v>73</v>
      </c>
      <c r="N16" s="71" t="s">
        <v>73</v>
      </c>
      <c r="O16" s="71">
        <v>1</v>
      </c>
      <c r="P16" s="71">
        <v>1</v>
      </c>
    </row>
    <row r="17" spans="1:16" s="11" customFormat="1" ht="406" x14ac:dyDescent="0.35">
      <c r="A17" s="12"/>
      <c r="B17" s="77">
        <v>10</v>
      </c>
      <c r="C17" s="35" t="s">
        <v>156</v>
      </c>
      <c r="D17" s="76" t="s">
        <v>1</v>
      </c>
      <c r="E17" s="40" t="s">
        <v>42</v>
      </c>
      <c r="F17" s="26" t="s">
        <v>199</v>
      </c>
      <c r="G17" s="31" t="s">
        <v>141</v>
      </c>
      <c r="H17" s="30" t="s">
        <v>128</v>
      </c>
      <c r="I17" s="39" t="s">
        <v>102</v>
      </c>
      <c r="J17" s="84" t="s">
        <v>224</v>
      </c>
      <c r="K17" s="56" t="s">
        <v>213</v>
      </c>
      <c r="L17" s="80" t="s">
        <v>224</v>
      </c>
      <c r="M17" s="69" t="s">
        <v>73</v>
      </c>
      <c r="N17" s="71" t="s">
        <v>72</v>
      </c>
      <c r="O17" s="71">
        <v>1</v>
      </c>
      <c r="P17" s="71">
        <v>1</v>
      </c>
    </row>
    <row r="18" spans="1:16" s="11" customFormat="1" ht="29" x14ac:dyDescent="0.35">
      <c r="A18" s="12"/>
      <c r="B18" s="77">
        <v>11</v>
      </c>
      <c r="C18" s="35" t="s">
        <v>157</v>
      </c>
      <c r="D18" s="76" t="s">
        <v>1</v>
      </c>
      <c r="E18" s="40" t="s">
        <v>42</v>
      </c>
      <c r="F18" s="26" t="s">
        <v>12</v>
      </c>
      <c r="G18" s="31"/>
      <c r="H18" s="30"/>
      <c r="I18" s="39"/>
      <c r="J18" s="84"/>
      <c r="K18" s="32"/>
      <c r="L18" s="80">
        <v>45229</v>
      </c>
      <c r="M18" s="69" t="s">
        <v>72</v>
      </c>
      <c r="N18" s="71" t="s">
        <v>72</v>
      </c>
      <c r="O18" s="71">
        <v>0</v>
      </c>
      <c r="P18" s="71">
        <v>0</v>
      </c>
    </row>
    <row r="19" spans="1:16" s="11" customFormat="1" ht="130.5" x14ac:dyDescent="0.35">
      <c r="A19" s="12"/>
      <c r="B19" s="77">
        <v>12</v>
      </c>
      <c r="C19" s="35" t="s">
        <v>158</v>
      </c>
      <c r="D19" s="76" t="s">
        <v>1</v>
      </c>
      <c r="E19" s="40" t="s">
        <v>42</v>
      </c>
      <c r="F19" s="26" t="s">
        <v>129</v>
      </c>
      <c r="G19" s="31" t="s">
        <v>141</v>
      </c>
      <c r="H19" s="30" t="s">
        <v>130</v>
      </c>
      <c r="I19" s="39" t="s">
        <v>103</v>
      </c>
      <c r="J19" s="84" t="s">
        <v>224</v>
      </c>
      <c r="K19" s="56" t="s">
        <v>214</v>
      </c>
      <c r="L19" s="80" t="s">
        <v>224</v>
      </c>
      <c r="M19" s="69" t="s">
        <v>73</v>
      </c>
      <c r="N19" s="71" t="s">
        <v>73</v>
      </c>
      <c r="O19" s="71">
        <v>1</v>
      </c>
      <c r="P19" s="71">
        <v>1</v>
      </c>
    </row>
    <row r="20" spans="1:16" s="11" customFormat="1" ht="391.5" x14ac:dyDescent="0.35">
      <c r="A20" s="12"/>
      <c r="B20" s="77">
        <v>13</v>
      </c>
      <c r="C20" s="35" t="s">
        <v>159</v>
      </c>
      <c r="D20" s="76" t="s">
        <v>1</v>
      </c>
      <c r="E20" s="40" t="s">
        <v>42</v>
      </c>
      <c r="F20" s="26" t="s">
        <v>13</v>
      </c>
      <c r="G20" s="31" t="s">
        <v>141</v>
      </c>
      <c r="H20" s="30" t="s">
        <v>131</v>
      </c>
      <c r="I20" s="39" t="s">
        <v>106</v>
      </c>
      <c r="J20" s="84" t="s">
        <v>224</v>
      </c>
      <c r="K20" s="56" t="s">
        <v>214</v>
      </c>
      <c r="L20" s="80" t="s">
        <v>224</v>
      </c>
      <c r="M20" s="69" t="s">
        <v>73</v>
      </c>
      <c r="N20" s="71" t="s">
        <v>72</v>
      </c>
      <c r="O20" s="71">
        <v>1</v>
      </c>
      <c r="P20" s="71">
        <v>1</v>
      </c>
    </row>
    <row r="21" spans="1:16" s="11" customFormat="1" ht="409.5" x14ac:dyDescent="0.35">
      <c r="A21" s="12"/>
      <c r="B21" s="77">
        <v>14</v>
      </c>
      <c r="C21" s="35" t="s">
        <v>160</v>
      </c>
      <c r="D21" s="76" t="s">
        <v>1</v>
      </c>
      <c r="E21" s="40" t="s">
        <v>42</v>
      </c>
      <c r="F21" s="26" t="s">
        <v>54</v>
      </c>
      <c r="G21" s="31" t="s">
        <v>141</v>
      </c>
      <c r="H21" s="30" t="s">
        <v>132</v>
      </c>
      <c r="I21" s="39" t="s">
        <v>104</v>
      </c>
      <c r="J21" s="84" t="s">
        <v>224</v>
      </c>
      <c r="K21" s="56" t="s">
        <v>214</v>
      </c>
      <c r="L21" s="80" t="s">
        <v>224</v>
      </c>
      <c r="M21" s="69" t="s">
        <v>73</v>
      </c>
      <c r="N21" s="71" t="s">
        <v>72</v>
      </c>
      <c r="O21" s="71">
        <v>1</v>
      </c>
      <c r="P21" s="71">
        <v>1</v>
      </c>
    </row>
    <row r="22" spans="1:16" s="11" customFormat="1" ht="409.5" x14ac:dyDescent="0.35">
      <c r="A22" s="12"/>
      <c r="B22" s="77">
        <v>15</v>
      </c>
      <c r="C22" s="35" t="s">
        <v>161</v>
      </c>
      <c r="D22" s="76" t="s">
        <v>1</v>
      </c>
      <c r="E22" s="40" t="s">
        <v>42</v>
      </c>
      <c r="F22" s="26" t="s">
        <v>109</v>
      </c>
      <c r="G22" s="31" t="s">
        <v>141</v>
      </c>
      <c r="H22" s="30" t="s">
        <v>132</v>
      </c>
      <c r="I22" s="39" t="s">
        <v>105</v>
      </c>
      <c r="J22" s="84" t="s">
        <v>224</v>
      </c>
      <c r="K22" s="56" t="s">
        <v>214</v>
      </c>
      <c r="L22" s="80" t="s">
        <v>224</v>
      </c>
      <c r="M22" s="69" t="s">
        <v>73</v>
      </c>
      <c r="N22" s="71" t="s">
        <v>73</v>
      </c>
      <c r="O22" s="71">
        <v>1</v>
      </c>
      <c r="P22" s="71">
        <v>1</v>
      </c>
    </row>
    <row r="23" spans="1:16" s="11" customFormat="1" ht="409.5" x14ac:dyDescent="0.35">
      <c r="A23" s="12"/>
      <c r="B23" s="77">
        <v>16</v>
      </c>
      <c r="C23" s="35" t="s">
        <v>162</v>
      </c>
      <c r="D23" s="76" t="s">
        <v>1</v>
      </c>
      <c r="E23" s="40" t="s">
        <v>42</v>
      </c>
      <c r="F23" s="26" t="s">
        <v>108</v>
      </c>
      <c r="G23" s="31" t="s">
        <v>141</v>
      </c>
      <c r="H23" s="30" t="s">
        <v>133</v>
      </c>
      <c r="I23" s="39" t="s">
        <v>116</v>
      </c>
      <c r="J23" s="84"/>
      <c r="K23" s="32"/>
      <c r="L23" s="80">
        <v>45137</v>
      </c>
      <c r="M23" s="69" t="s">
        <v>73</v>
      </c>
      <c r="N23" s="71" t="s">
        <v>73</v>
      </c>
      <c r="O23" s="71">
        <v>0</v>
      </c>
      <c r="P23" s="71">
        <v>0</v>
      </c>
    </row>
    <row r="24" spans="1:16" s="11" customFormat="1" ht="130.5" x14ac:dyDescent="0.35">
      <c r="A24" s="12"/>
      <c r="B24" s="77">
        <v>17</v>
      </c>
      <c r="C24" s="35" t="s">
        <v>164</v>
      </c>
      <c r="D24" s="76" t="s">
        <v>1</v>
      </c>
      <c r="E24" s="40" t="s">
        <v>42</v>
      </c>
      <c r="F24" s="26" t="s">
        <v>49</v>
      </c>
      <c r="G24" s="31"/>
      <c r="H24" s="30"/>
      <c r="I24" s="39" t="s">
        <v>107</v>
      </c>
      <c r="J24" s="84"/>
      <c r="K24" s="32"/>
      <c r="L24" s="80">
        <v>45290</v>
      </c>
      <c r="M24" s="69" t="s">
        <v>73</v>
      </c>
      <c r="N24" s="71" t="s">
        <v>73</v>
      </c>
      <c r="O24" s="71">
        <v>0</v>
      </c>
      <c r="P24" s="71">
        <v>0</v>
      </c>
    </row>
    <row r="25" spans="1:16" s="11" customFormat="1" ht="58" x14ac:dyDescent="0.35">
      <c r="A25" s="12"/>
      <c r="B25" s="77">
        <v>18</v>
      </c>
      <c r="C25" s="35" t="s">
        <v>163</v>
      </c>
      <c r="D25" s="76" t="s">
        <v>1</v>
      </c>
      <c r="E25" s="40"/>
      <c r="F25" s="28" t="s">
        <v>57</v>
      </c>
      <c r="G25" s="31"/>
      <c r="H25" s="49"/>
      <c r="I25" s="46" t="s">
        <v>119</v>
      </c>
      <c r="J25" s="84"/>
      <c r="K25" s="32"/>
      <c r="L25" s="80">
        <v>45137</v>
      </c>
      <c r="M25" s="69" t="s">
        <v>73</v>
      </c>
      <c r="N25" s="71" t="s">
        <v>72</v>
      </c>
      <c r="O25" s="71">
        <v>0</v>
      </c>
      <c r="P25" s="71">
        <v>0</v>
      </c>
    </row>
    <row r="26" spans="1:16" s="11" customFormat="1" ht="58" x14ac:dyDescent="0.35">
      <c r="A26" s="12"/>
      <c r="B26" s="77">
        <v>19</v>
      </c>
      <c r="C26" s="35" t="s">
        <v>165</v>
      </c>
      <c r="D26" s="76" t="s">
        <v>2</v>
      </c>
      <c r="E26" s="40"/>
      <c r="F26" s="27" t="s">
        <v>59</v>
      </c>
      <c r="G26" s="31"/>
      <c r="H26" s="48"/>
      <c r="I26" s="45" t="s">
        <v>120</v>
      </c>
      <c r="J26" s="84"/>
      <c r="K26" s="32"/>
      <c r="L26" s="80">
        <v>45290</v>
      </c>
      <c r="M26" s="69" t="s">
        <v>73</v>
      </c>
      <c r="N26" s="71" t="s">
        <v>72</v>
      </c>
      <c r="O26" s="71">
        <v>0</v>
      </c>
      <c r="P26" s="71">
        <v>0</v>
      </c>
    </row>
    <row r="27" spans="1:16" s="11" customFormat="1" ht="58" x14ac:dyDescent="0.35">
      <c r="A27" s="12"/>
      <c r="B27" s="77">
        <v>20</v>
      </c>
      <c r="C27" s="35" t="s">
        <v>166</v>
      </c>
      <c r="D27" s="76" t="s">
        <v>2</v>
      </c>
      <c r="E27" s="40"/>
      <c r="F27" s="27" t="s">
        <v>60</v>
      </c>
      <c r="G27" s="31"/>
      <c r="H27" s="48"/>
      <c r="I27" s="45" t="s">
        <v>121</v>
      </c>
      <c r="J27" s="84"/>
      <c r="K27" s="32"/>
      <c r="L27" s="80">
        <v>45290</v>
      </c>
      <c r="M27" s="69" t="s">
        <v>73</v>
      </c>
      <c r="N27" s="71" t="s">
        <v>72</v>
      </c>
      <c r="O27" s="71">
        <v>0</v>
      </c>
      <c r="P27" s="71">
        <v>0</v>
      </c>
    </row>
    <row r="28" spans="1:16" s="11" customFormat="1" ht="72.5" x14ac:dyDescent="0.35">
      <c r="A28" s="12"/>
      <c r="B28" s="77">
        <v>21</v>
      </c>
      <c r="C28" s="35" t="s">
        <v>167</v>
      </c>
      <c r="D28" s="76" t="s">
        <v>2</v>
      </c>
      <c r="E28" s="40"/>
      <c r="F28" s="26" t="s">
        <v>50</v>
      </c>
      <c r="G28" s="31" t="s">
        <v>142</v>
      </c>
      <c r="H28" s="30" t="s">
        <v>136</v>
      </c>
      <c r="I28" s="39"/>
      <c r="J28" s="84" t="s">
        <v>224</v>
      </c>
      <c r="K28" s="56" t="s">
        <v>214</v>
      </c>
      <c r="L28" s="80" t="s">
        <v>224</v>
      </c>
      <c r="M28" s="69" t="s">
        <v>72</v>
      </c>
      <c r="N28" s="71" t="s">
        <v>72</v>
      </c>
      <c r="O28" s="71">
        <v>1</v>
      </c>
      <c r="P28" s="71">
        <v>1</v>
      </c>
    </row>
    <row r="29" spans="1:16" s="11" customFormat="1" ht="101.5" x14ac:dyDescent="0.35">
      <c r="A29" s="12"/>
      <c r="B29" s="77">
        <v>22</v>
      </c>
      <c r="C29" s="35" t="s">
        <v>169</v>
      </c>
      <c r="D29" s="76" t="s">
        <v>2</v>
      </c>
      <c r="E29" s="40"/>
      <c r="F29" s="27" t="s">
        <v>55</v>
      </c>
      <c r="G29" s="31" t="s">
        <v>142</v>
      </c>
      <c r="H29" s="48" t="s">
        <v>135</v>
      </c>
      <c r="I29" s="45" t="s">
        <v>114</v>
      </c>
      <c r="J29" s="84"/>
      <c r="K29" s="32"/>
      <c r="L29" s="80">
        <v>45290</v>
      </c>
      <c r="M29" s="69" t="s">
        <v>73</v>
      </c>
      <c r="N29" s="71" t="s">
        <v>72</v>
      </c>
      <c r="O29" s="71">
        <v>0</v>
      </c>
      <c r="P29" s="71">
        <v>0</v>
      </c>
    </row>
    <row r="30" spans="1:16" s="11" customFormat="1" ht="43.5" x14ac:dyDescent="0.35">
      <c r="A30" s="12"/>
      <c r="B30" s="77">
        <v>23</v>
      </c>
      <c r="C30" s="35" t="s">
        <v>168</v>
      </c>
      <c r="D30" s="76" t="s">
        <v>2</v>
      </c>
      <c r="E30" s="40"/>
      <c r="F30" s="26" t="s">
        <v>56</v>
      </c>
      <c r="G30" s="31"/>
      <c r="H30" s="30"/>
      <c r="I30" s="39" t="s">
        <v>122</v>
      </c>
      <c r="J30" s="84"/>
      <c r="K30" s="32"/>
      <c r="L30" s="80">
        <v>45107</v>
      </c>
      <c r="M30" s="69" t="s">
        <v>73</v>
      </c>
      <c r="N30" s="71" t="s">
        <v>72</v>
      </c>
      <c r="O30" s="71">
        <v>0</v>
      </c>
      <c r="P30" s="71">
        <v>0</v>
      </c>
    </row>
    <row r="31" spans="1:16" s="11" customFormat="1" ht="72.5" x14ac:dyDescent="0.35">
      <c r="A31" s="12"/>
      <c r="B31" s="77">
        <v>24</v>
      </c>
      <c r="C31" s="35" t="s">
        <v>170</v>
      </c>
      <c r="D31" s="76" t="s">
        <v>2</v>
      </c>
      <c r="E31" s="40" t="s">
        <v>43</v>
      </c>
      <c r="F31" s="26" t="s">
        <v>14</v>
      </c>
      <c r="G31" s="31" t="s">
        <v>142</v>
      </c>
      <c r="H31" s="30" t="s">
        <v>137</v>
      </c>
      <c r="I31" s="39" t="s">
        <v>115</v>
      </c>
      <c r="J31" s="84"/>
      <c r="K31" s="32"/>
      <c r="L31" s="80">
        <v>45107</v>
      </c>
      <c r="M31" s="69" t="s">
        <v>73</v>
      </c>
      <c r="N31" s="71" t="s">
        <v>73</v>
      </c>
      <c r="O31" s="71">
        <v>0</v>
      </c>
      <c r="P31" s="71">
        <v>0</v>
      </c>
    </row>
    <row r="32" spans="1:16" s="14" customFormat="1" ht="72.5" x14ac:dyDescent="0.35">
      <c r="A32" s="13"/>
      <c r="B32" s="77">
        <v>25</v>
      </c>
      <c r="C32" s="35" t="s">
        <v>171</v>
      </c>
      <c r="D32" s="76" t="s">
        <v>2</v>
      </c>
      <c r="E32" s="40" t="s">
        <v>43</v>
      </c>
      <c r="F32" s="26" t="s">
        <v>8</v>
      </c>
      <c r="G32" s="31" t="s">
        <v>142</v>
      </c>
      <c r="H32" s="30" t="s">
        <v>134</v>
      </c>
      <c r="I32" s="39" t="s">
        <v>113</v>
      </c>
      <c r="J32" s="84"/>
      <c r="K32" s="32"/>
      <c r="L32" s="80">
        <v>45199</v>
      </c>
      <c r="M32" s="69" t="s">
        <v>73</v>
      </c>
      <c r="N32" s="75" t="s">
        <v>73</v>
      </c>
      <c r="O32" s="71">
        <v>0</v>
      </c>
      <c r="P32" s="71">
        <v>0</v>
      </c>
    </row>
    <row r="33" spans="1:16" s="14" customFormat="1" ht="52.5" customHeight="1" x14ac:dyDescent="0.35">
      <c r="A33" s="13"/>
      <c r="B33" s="77">
        <v>26</v>
      </c>
      <c r="C33" s="35" t="s">
        <v>172</v>
      </c>
      <c r="D33" s="76" t="s">
        <v>2</v>
      </c>
      <c r="E33" s="40" t="s">
        <v>43</v>
      </c>
      <c r="F33" s="26" t="s">
        <v>9</v>
      </c>
      <c r="G33" s="31"/>
      <c r="H33" s="30"/>
      <c r="I33" s="39"/>
      <c r="J33" s="84"/>
      <c r="K33" s="32"/>
      <c r="L33" s="80" t="s">
        <v>217</v>
      </c>
      <c r="M33" s="69" t="s">
        <v>72</v>
      </c>
      <c r="N33" s="75" t="s">
        <v>72</v>
      </c>
      <c r="O33" s="71">
        <v>0</v>
      </c>
      <c r="P33" s="71">
        <v>0</v>
      </c>
    </row>
    <row r="34" spans="1:16" s="14" customFormat="1" ht="319" x14ac:dyDescent="0.35">
      <c r="A34" s="13"/>
      <c r="B34" s="77">
        <v>27</v>
      </c>
      <c r="C34" s="35" t="s">
        <v>173</v>
      </c>
      <c r="D34" s="76" t="s">
        <v>3</v>
      </c>
      <c r="E34" s="40" t="s">
        <v>44</v>
      </c>
      <c r="F34" s="26" t="s">
        <v>15</v>
      </c>
      <c r="G34" s="31" t="s">
        <v>143</v>
      </c>
      <c r="H34" s="30" t="s">
        <v>139</v>
      </c>
      <c r="I34" s="39" t="s">
        <v>118</v>
      </c>
      <c r="J34" s="84"/>
      <c r="K34" s="32"/>
      <c r="L34" s="80" t="s">
        <v>229</v>
      </c>
      <c r="M34" s="69" t="s">
        <v>73</v>
      </c>
      <c r="N34" s="75" t="s">
        <v>73</v>
      </c>
      <c r="O34" s="71">
        <v>0</v>
      </c>
      <c r="P34" s="71">
        <v>0</v>
      </c>
    </row>
    <row r="35" spans="1:16" s="14" customFormat="1" ht="117" customHeight="1" x14ac:dyDescent="0.35">
      <c r="A35" s="13"/>
      <c r="B35" s="77">
        <v>28</v>
      </c>
      <c r="C35" s="35" t="s">
        <v>174</v>
      </c>
      <c r="D35" s="76" t="s">
        <v>3</v>
      </c>
      <c r="E35" s="40" t="s">
        <v>44</v>
      </c>
      <c r="F35" s="26" t="s">
        <v>39</v>
      </c>
      <c r="G35" s="31" t="s">
        <v>143</v>
      </c>
      <c r="H35" s="30" t="s">
        <v>138</v>
      </c>
      <c r="I35" s="41" t="s">
        <v>182</v>
      </c>
      <c r="J35" s="84"/>
      <c r="K35" s="56"/>
      <c r="L35" s="80">
        <v>45290</v>
      </c>
      <c r="M35" s="69" t="s">
        <v>73</v>
      </c>
      <c r="N35" s="75" t="s">
        <v>73</v>
      </c>
      <c r="O35" s="71">
        <v>0</v>
      </c>
      <c r="P35" s="71">
        <v>0</v>
      </c>
    </row>
    <row r="36" spans="1:16" s="14" customFormat="1" ht="130.5" x14ac:dyDescent="0.35">
      <c r="A36" s="13"/>
      <c r="B36" s="77">
        <v>29</v>
      </c>
      <c r="C36" s="35" t="s">
        <v>175</v>
      </c>
      <c r="D36" s="76" t="s">
        <v>4</v>
      </c>
      <c r="E36" s="40" t="s">
        <v>45</v>
      </c>
      <c r="F36" s="26" t="s">
        <v>38</v>
      </c>
      <c r="G36" s="31"/>
      <c r="H36" s="30"/>
      <c r="I36" s="39" t="s">
        <v>117</v>
      </c>
      <c r="J36" s="84"/>
      <c r="K36" s="56"/>
      <c r="L36" s="80">
        <v>45105</v>
      </c>
      <c r="M36" s="69" t="s">
        <v>73</v>
      </c>
      <c r="N36" s="75" t="s">
        <v>72</v>
      </c>
      <c r="O36" s="71">
        <v>0</v>
      </c>
      <c r="P36" s="71">
        <v>0</v>
      </c>
    </row>
    <row r="37" spans="1:16" s="14" customFormat="1" ht="312" customHeight="1" thickBot="1" x14ac:dyDescent="0.4">
      <c r="A37" s="13"/>
      <c r="B37" s="77">
        <v>30</v>
      </c>
      <c r="C37" s="36" t="s">
        <v>176</v>
      </c>
      <c r="D37" s="76" t="s">
        <v>4</v>
      </c>
      <c r="E37" s="44" t="s">
        <v>45</v>
      </c>
      <c r="F37" s="42" t="s">
        <v>23</v>
      </c>
      <c r="G37" s="43" t="s">
        <v>144</v>
      </c>
      <c r="H37" s="50" t="s">
        <v>140</v>
      </c>
      <c r="I37" s="47"/>
      <c r="J37" s="84"/>
      <c r="K37" s="32"/>
      <c r="L37" s="80">
        <v>45107</v>
      </c>
      <c r="M37" s="69" t="s">
        <v>72</v>
      </c>
      <c r="N37" s="75" t="s">
        <v>73</v>
      </c>
      <c r="O37" s="71">
        <v>0</v>
      </c>
      <c r="P37" s="71">
        <v>0</v>
      </c>
    </row>
    <row r="38" spans="1:16" x14ac:dyDescent="0.35">
      <c r="O38" s="79">
        <f>+AVERAGE(O8:O37)</f>
        <v>0.33333333333333331</v>
      </c>
      <c r="P38" s="79">
        <f>+AVERAGE(P8:P37)</f>
        <v>0.33333333333333331</v>
      </c>
    </row>
  </sheetData>
  <autoFilter ref="A7:P7" xr:uid="{00000000-0009-0000-0000-000000000000}"/>
  <mergeCells count="9">
    <mergeCell ref="E5:I5"/>
    <mergeCell ref="B3:I3"/>
    <mergeCell ref="E6:F6"/>
    <mergeCell ref="G6:H6"/>
    <mergeCell ref="A1:D2"/>
    <mergeCell ref="E1:P1"/>
    <mergeCell ref="E2:G2"/>
    <mergeCell ref="H2:K2"/>
    <mergeCell ref="L2:P2"/>
  </mergeCells>
  <hyperlinks>
    <hyperlink ref="K12" r:id="rId1" xr:uid="{00000000-0004-0000-0000-000000000000}"/>
    <hyperlink ref="K16" r:id="rId2" xr:uid="{00000000-0004-0000-0000-000001000000}"/>
    <hyperlink ref="K17" r:id="rId3" xr:uid="{00000000-0004-0000-0000-000002000000}"/>
    <hyperlink ref="K19" r:id="rId4" xr:uid="{00000000-0004-0000-0000-000003000000}"/>
    <hyperlink ref="K20" r:id="rId5" xr:uid="{00000000-0004-0000-0000-000004000000}"/>
    <hyperlink ref="K21" r:id="rId6" xr:uid="{00000000-0004-0000-0000-000005000000}"/>
    <hyperlink ref="K22" r:id="rId7" xr:uid="{00000000-0004-0000-0000-000006000000}"/>
    <hyperlink ref="K15" r:id="rId8" xr:uid="{00000000-0004-0000-0000-000007000000}"/>
  </hyperlinks>
  <pageMargins left="0.25" right="0.25" top="0.75" bottom="0.75" header="0.3" footer="0.3"/>
  <pageSetup paperSize="9" orientation="landscape" r:id="rId9"/>
  <drawing r:id="rId10"/>
  <legacyDrawing r:id="rId1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tint="-0.249977111117893"/>
  </sheetPr>
  <dimension ref="A1:U34"/>
  <sheetViews>
    <sheetView showGridLines="0" tabSelected="1" topLeftCell="O14" zoomScale="150" zoomScaleNormal="150" workbookViewId="0">
      <selection activeCell="V32" sqref="V32"/>
    </sheetView>
  </sheetViews>
  <sheetFormatPr baseColWidth="10" defaultRowHeight="14.5" x14ac:dyDescent="0.35"/>
  <cols>
    <col min="1" max="1" width="3.81640625" customWidth="1"/>
    <col min="2" max="2" width="5" customWidth="1"/>
    <col min="3" max="3" width="18.26953125" style="17" customWidth="1"/>
    <col min="4" max="4" width="43.26953125" customWidth="1"/>
    <col min="8" max="8" width="15.7265625" customWidth="1"/>
    <col min="9" max="9" width="23.1796875" customWidth="1"/>
    <col min="10" max="10" width="21.7265625" customWidth="1"/>
    <col min="11" max="11" width="32.81640625" customWidth="1"/>
    <col min="12" max="12" width="17.54296875" customWidth="1"/>
    <col min="14" max="14" width="16.26953125" customWidth="1"/>
  </cols>
  <sheetData>
    <row r="1" spans="1:19" ht="62.25" customHeight="1" x14ac:dyDescent="0.35">
      <c r="A1" s="118" t="s">
        <v>220</v>
      </c>
      <c r="B1" s="119"/>
      <c r="C1" s="119"/>
      <c r="D1" s="120"/>
      <c r="E1" s="115" t="s">
        <v>222</v>
      </c>
      <c r="F1" s="116"/>
      <c r="G1" s="116"/>
      <c r="H1" s="116"/>
      <c r="I1" s="116"/>
      <c r="J1" s="116"/>
      <c r="K1" s="116"/>
      <c r="L1" s="116"/>
      <c r="M1" s="116"/>
      <c r="N1" s="116"/>
      <c r="O1" s="116"/>
      <c r="P1" s="116"/>
      <c r="Q1" s="116"/>
      <c r="R1" s="116"/>
      <c r="S1" s="117"/>
    </row>
    <row r="2" spans="1:19" ht="12" customHeight="1" x14ac:dyDescent="0.35">
      <c r="A2" s="121"/>
      <c r="B2" s="122"/>
      <c r="C2" s="122"/>
      <c r="D2" s="123"/>
      <c r="E2" s="111" t="s">
        <v>223</v>
      </c>
      <c r="F2" s="111"/>
      <c r="G2" s="111"/>
      <c r="H2" s="111"/>
      <c r="I2" s="111"/>
      <c r="J2" s="112">
        <v>44593</v>
      </c>
      <c r="K2" s="113"/>
      <c r="L2" s="113"/>
      <c r="M2" s="114"/>
      <c r="N2" s="111" t="s">
        <v>221</v>
      </c>
      <c r="O2" s="111"/>
      <c r="P2" s="111"/>
      <c r="Q2" s="111"/>
      <c r="R2" s="111"/>
      <c r="S2" s="111"/>
    </row>
    <row r="3" spans="1:19" ht="20.25" customHeight="1" x14ac:dyDescent="0.35">
      <c r="A3" s="108"/>
      <c r="B3" s="109"/>
      <c r="C3" s="109"/>
      <c r="D3" s="109"/>
      <c r="E3" s="109"/>
      <c r="F3" s="109"/>
      <c r="G3" s="109"/>
      <c r="H3" s="109"/>
      <c r="I3" s="109"/>
      <c r="J3" s="109"/>
      <c r="K3" s="109"/>
      <c r="L3" s="109"/>
      <c r="M3" s="109"/>
      <c r="N3" s="109"/>
      <c r="O3" s="109"/>
      <c r="P3" s="109"/>
      <c r="Q3" s="109"/>
      <c r="R3" s="109"/>
      <c r="S3" s="110"/>
    </row>
    <row r="4" spans="1:19" ht="21.5" thickBot="1" x14ac:dyDescent="0.4">
      <c r="G4" s="87" t="s">
        <v>75</v>
      </c>
      <c r="H4" s="87" t="s">
        <v>76</v>
      </c>
      <c r="I4" s="87" t="s">
        <v>74</v>
      </c>
      <c r="J4" s="87" t="s">
        <v>77</v>
      </c>
      <c r="K4" s="87" t="s">
        <v>78</v>
      </c>
      <c r="L4" s="87" t="s">
        <v>84</v>
      </c>
      <c r="M4" s="87" t="s">
        <v>79</v>
      </c>
      <c r="N4" s="87" t="s">
        <v>226</v>
      </c>
      <c r="O4" s="87" t="s">
        <v>80</v>
      </c>
      <c r="P4" s="87" t="s">
        <v>81</v>
      </c>
      <c r="Q4" s="87" t="s">
        <v>193</v>
      </c>
      <c r="R4" s="87" t="s">
        <v>82</v>
      </c>
      <c r="S4" s="87" t="s">
        <v>83</v>
      </c>
    </row>
    <row r="5" spans="1:19" x14ac:dyDescent="0.35">
      <c r="C5" s="59"/>
      <c r="D5" s="60"/>
      <c r="E5" s="61"/>
      <c r="G5" s="111" t="s">
        <v>225</v>
      </c>
      <c r="H5" s="124" t="s">
        <v>202</v>
      </c>
      <c r="I5" s="124" t="s">
        <v>203</v>
      </c>
      <c r="J5" s="124" t="s">
        <v>194</v>
      </c>
      <c r="K5" s="124" t="s">
        <v>40</v>
      </c>
      <c r="L5" s="124" t="s">
        <v>230</v>
      </c>
      <c r="M5" s="126">
        <v>0.6</v>
      </c>
      <c r="N5" s="126">
        <f>95%</f>
        <v>0.95</v>
      </c>
      <c r="O5" s="124" t="s">
        <v>40</v>
      </c>
      <c r="P5" s="124" t="s">
        <v>85</v>
      </c>
      <c r="Q5" s="124" t="s">
        <v>86</v>
      </c>
      <c r="R5" s="124" t="s">
        <v>87</v>
      </c>
      <c r="S5" s="124" t="s">
        <v>88</v>
      </c>
    </row>
    <row r="6" spans="1:19" x14ac:dyDescent="0.35">
      <c r="C6" s="127" t="s">
        <v>187</v>
      </c>
      <c r="D6" s="58" t="s">
        <v>184</v>
      </c>
      <c r="E6" s="62"/>
      <c r="G6" s="111"/>
      <c r="H6" s="124"/>
      <c r="I6" s="124"/>
      <c r="J6" s="124"/>
      <c r="K6" s="124"/>
      <c r="L6" s="124"/>
      <c r="M6" s="126"/>
      <c r="N6" s="126"/>
      <c r="O6" s="124"/>
      <c r="P6" s="124"/>
      <c r="Q6" s="124"/>
      <c r="R6" s="124"/>
      <c r="S6" s="124"/>
    </row>
    <row r="7" spans="1:19" x14ac:dyDescent="0.35">
      <c r="C7" s="127"/>
      <c r="D7" s="63" t="s">
        <v>183</v>
      </c>
      <c r="E7" s="62"/>
      <c r="G7" s="111"/>
      <c r="H7" s="124"/>
      <c r="I7" s="124"/>
      <c r="J7" s="124"/>
      <c r="K7" s="124"/>
      <c r="L7" s="124"/>
      <c r="M7" s="126"/>
      <c r="N7" s="126"/>
      <c r="O7" s="124"/>
      <c r="P7" s="124"/>
      <c r="Q7" s="124"/>
      <c r="R7" s="124"/>
      <c r="S7" s="124"/>
    </row>
    <row r="8" spans="1:19" ht="15" thickBot="1" x14ac:dyDescent="0.4">
      <c r="C8" s="64"/>
      <c r="D8" s="65"/>
      <c r="E8" s="66"/>
      <c r="G8" s="111"/>
      <c r="H8" s="124"/>
      <c r="I8" s="124"/>
      <c r="J8" s="124"/>
      <c r="K8" s="124"/>
      <c r="L8" s="124"/>
      <c r="M8" s="126"/>
      <c r="N8" s="126"/>
      <c r="O8" s="124"/>
      <c r="P8" s="124"/>
      <c r="Q8" s="124"/>
      <c r="R8" s="124"/>
      <c r="S8" s="124"/>
    </row>
    <row r="9" spans="1:19" ht="15" thickBot="1" x14ac:dyDescent="0.4"/>
    <row r="10" spans="1:19" ht="16.5" customHeight="1" x14ac:dyDescent="0.35">
      <c r="C10" s="59"/>
      <c r="D10" s="60"/>
      <c r="E10" s="61"/>
      <c r="G10" s="111" t="s">
        <v>225</v>
      </c>
      <c r="H10" s="124" t="s">
        <v>58</v>
      </c>
      <c r="I10" s="124" t="s">
        <v>198</v>
      </c>
      <c r="J10" s="124" t="s">
        <v>192</v>
      </c>
      <c r="K10" s="124" t="s">
        <v>40</v>
      </c>
      <c r="L10" s="124" t="s">
        <v>231</v>
      </c>
      <c r="M10" s="125">
        <v>0.49</v>
      </c>
      <c r="N10" s="125">
        <v>0.8</v>
      </c>
      <c r="O10" s="124" t="s">
        <v>40</v>
      </c>
      <c r="P10" s="124" t="s">
        <v>85</v>
      </c>
      <c r="Q10" s="124" t="s">
        <v>86</v>
      </c>
      <c r="R10" s="124" t="s">
        <v>87</v>
      </c>
      <c r="S10" s="124" t="s">
        <v>88</v>
      </c>
    </row>
    <row r="11" spans="1:19" ht="16.5" customHeight="1" x14ac:dyDescent="0.35">
      <c r="C11" s="127" t="s">
        <v>186</v>
      </c>
      <c r="D11" s="58" t="s">
        <v>185</v>
      </c>
      <c r="E11" s="62"/>
      <c r="G11" s="111"/>
      <c r="H11" s="124"/>
      <c r="I11" s="124"/>
      <c r="J11" s="124"/>
      <c r="K11" s="124"/>
      <c r="L11" s="124"/>
      <c r="M11" s="125"/>
      <c r="N11" s="125"/>
      <c r="O11" s="124"/>
      <c r="P11" s="124"/>
      <c r="Q11" s="124"/>
      <c r="R11" s="124"/>
      <c r="S11" s="124"/>
    </row>
    <row r="12" spans="1:19" ht="16.5" customHeight="1" x14ac:dyDescent="0.35">
      <c r="C12" s="127"/>
      <c r="D12" s="63" t="s">
        <v>190</v>
      </c>
      <c r="E12" s="62"/>
      <c r="F12" s="67"/>
      <c r="G12" s="111"/>
      <c r="H12" s="124"/>
      <c r="I12" s="124"/>
      <c r="J12" s="124"/>
      <c r="K12" s="124"/>
      <c r="L12" s="124"/>
      <c r="M12" s="125"/>
      <c r="N12" s="125"/>
      <c r="O12" s="124"/>
      <c r="P12" s="124"/>
      <c r="Q12" s="124"/>
      <c r="R12" s="124"/>
      <c r="S12" s="124"/>
    </row>
    <row r="13" spans="1:19" ht="16.5" customHeight="1" thickBot="1" x14ac:dyDescent="0.4">
      <c r="C13" s="64"/>
      <c r="D13" s="65"/>
      <c r="E13" s="66"/>
      <c r="G13" s="111"/>
      <c r="H13" s="124"/>
      <c r="I13" s="124"/>
      <c r="J13" s="124"/>
      <c r="K13" s="124"/>
      <c r="L13" s="124"/>
      <c r="M13" s="125"/>
      <c r="N13" s="125"/>
      <c r="O13" s="124"/>
      <c r="P13" s="124"/>
      <c r="Q13" s="124"/>
      <c r="R13" s="124"/>
      <c r="S13" s="124"/>
    </row>
    <row r="14" spans="1:19" ht="15" thickBot="1" x14ac:dyDescent="0.4"/>
    <row r="15" spans="1:19" ht="15" customHeight="1" x14ac:dyDescent="0.35">
      <c r="C15" s="59"/>
      <c r="D15" s="60"/>
      <c r="E15" s="61"/>
      <c r="G15" s="111" t="s">
        <v>225</v>
      </c>
      <c r="H15" s="124" t="s">
        <v>195</v>
      </c>
      <c r="I15" s="124" t="s">
        <v>196</v>
      </c>
      <c r="J15" s="124" t="s">
        <v>189</v>
      </c>
      <c r="K15" s="124" t="s">
        <v>40</v>
      </c>
      <c r="L15" s="124" t="s">
        <v>231</v>
      </c>
      <c r="M15" s="125"/>
      <c r="N15" s="125"/>
      <c r="O15" s="124" t="s">
        <v>40</v>
      </c>
      <c r="P15" s="124" t="s">
        <v>85</v>
      </c>
      <c r="Q15" s="124" t="s">
        <v>86</v>
      </c>
      <c r="R15" s="124" t="s">
        <v>87</v>
      </c>
      <c r="S15" s="124" t="s">
        <v>88</v>
      </c>
    </row>
    <row r="16" spans="1:19" x14ac:dyDescent="0.35">
      <c r="C16" s="127" t="s">
        <v>188</v>
      </c>
      <c r="D16" s="63" t="s">
        <v>189</v>
      </c>
      <c r="E16" s="62"/>
      <c r="G16" s="111"/>
      <c r="H16" s="124"/>
      <c r="I16" s="124"/>
      <c r="J16" s="124"/>
      <c r="K16" s="124"/>
      <c r="L16" s="124"/>
      <c r="M16" s="125"/>
      <c r="N16" s="125"/>
      <c r="O16" s="124"/>
      <c r="P16" s="124"/>
      <c r="Q16" s="124"/>
      <c r="R16" s="124"/>
      <c r="S16" s="124"/>
    </row>
    <row r="17" spans="3:21" x14ac:dyDescent="0.35">
      <c r="C17" s="127"/>
      <c r="D17" s="63"/>
      <c r="E17" s="62"/>
      <c r="G17" s="111"/>
      <c r="H17" s="124"/>
      <c r="I17" s="124"/>
      <c r="J17" s="124"/>
      <c r="K17" s="124"/>
      <c r="L17" s="124"/>
      <c r="M17" s="125"/>
      <c r="N17" s="125"/>
      <c r="O17" s="124"/>
      <c r="P17" s="124"/>
      <c r="Q17" s="124"/>
      <c r="R17" s="124"/>
      <c r="S17" s="124"/>
    </row>
    <row r="18" spans="3:21" ht="15" thickBot="1" x14ac:dyDescent="0.4">
      <c r="C18" s="64"/>
      <c r="D18" s="65"/>
      <c r="E18" s="66"/>
      <c r="G18" s="111"/>
      <c r="H18" s="124"/>
      <c r="I18" s="124"/>
      <c r="J18" s="124"/>
      <c r="K18" s="124"/>
      <c r="L18" s="124"/>
      <c r="M18" s="125"/>
      <c r="N18" s="125"/>
      <c r="O18" s="124"/>
      <c r="P18" s="124"/>
      <c r="Q18" s="124"/>
      <c r="R18" s="124"/>
      <c r="S18" s="124"/>
    </row>
    <row r="20" spans="3:21" ht="15" thickBot="1" x14ac:dyDescent="0.4"/>
    <row r="21" spans="3:21" x14ac:dyDescent="0.35">
      <c r="C21" s="131" t="s">
        <v>204</v>
      </c>
      <c r="D21" s="132"/>
      <c r="E21" s="132"/>
      <c r="F21" s="132"/>
      <c r="G21" s="133"/>
    </row>
    <row r="22" spans="3:21" x14ac:dyDescent="0.35">
      <c r="C22" s="134"/>
      <c r="D22" s="135"/>
      <c r="E22" s="135"/>
      <c r="F22" s="135"/>
      <c r="G22" s="136"/>
    </row>
    <row r="23" spans="3:21" ht="15" thickBot="1" x14ac:dyDescent="0.4">
      <c r="C23" s="137"/>
      <c r="D23" s="138"/>
      <c r="E23" s="138"/>
      <c r="F23" s="138"/>
      <c r="G23" s="139"/>
    </row>
    <row r="26" spans="3:21" ht="15" thickBot="1" x14ac:dyDescent="0.4"/>
    <row r="27" spans="3:21" ht="15" thickBot="1" x14ac:dyDescent="0.4">
      <c r="C27" s="128" t="s">
        <v>191</v>
      </c>
      <c r="D27" s="129"/>
      <c r="E27" s="129"/>
      <c r="F27" s="129"/>
      <c r="G27" s="130"/>
    </row>
    <row r="28" spans="3:21" ht="31.5" customHeight="1" x14ac:dyDescent="0.35">
      <c r="C28" s="8" t="s">
        <v>69</v>
      </c>
      <c r="D28" s="8" t="s">
        <v>70</v>
      </c>
      <c r="E28" s="20" t="s">
        <v>89</v>
      </c>
      <c r="F28" s="20" t="s">
        <v>90</v>
      </c>
      <c r="G28" s="8" t="s">
        <v>71</v>
      </c>
      <c r="I28" s="21" t="s">
        <v>75</v>
      </c>
      <c r="J28" s="21" t="s">
        <v>76</v>
      </c>
      <c r="K28" s="21" t="s">
        <v>74</v>
      </c>
      <c r="L28" s="21" t="s">
        <v>77</v>
      </c>
      <c r="M28" s="21" t="s">
        <v>78</v>
      </c>
      <c r="N28" s="21" t="s">
        <v>84</v>
      </c>
      <c r="O28" s="21" t="s">
        <v>79</v>
      </c>
      <c r="P28" s="21" t="s">
        <v>226</v>
      </c>
      <c r="Q28" s="21" t="s">
        <v>80</v>
      </c>
      <c r="R28" s="21" t="s">
        <v>81</v>
      </c>
      <c r="S28" s="21" t="s">
        <v>51</v>
      </c>
      <c r="T28" s="21" t="s">
        <v>82</v>
      </c>
      <c r="U28" s="21" t="s">
        <v>83</v>
      </c>
    </row>
    <row r="29" spans="3:21" ht="45.75" customHeight="1" x14ac:dyDescent="0.35">
      <c r="C29" s="9" t="s">
        <v>66</v>
      </c>
      <c r="D29" s="19" t="s">
        <v>63</v>
      </c>
      <c r="E29" s="18">
        <v>65.36666666666666</v>
      </c>
      <c r="F29" s="18">
        <v>79.166666666666671</v>
      </c>
      <c r="G29" s="18" t="e">
        <f>+#REF!</f>
        <v>#REF!</v>
      </c>
      <c r="I29" s="16" t="s">
        <v>225</v>
      </c>
      <c r="J29" s="22" t="str">
        <f>+Tabla1[[#This Row],[Logro]]</f>
        <v>Definición del marco de seguridad y privacidad de la información y de los sistemas de información</v>
      </c>
      <c r="K29" s="22" t="s">
        <v>93</v>
      </c>
      <c r="L29" s="22" t="s">
        <v>91</v>
      </c>
      <c r="M29" s="22" t="s">
        <v>40</v>
      </c>
      <c r="N29" s="22" t="s">
        <v>232</v>
      </c>
      <c r="O29" s="23">
        <f>+Tabla1[[#This Row],[Reporte
ene-18]]/100</f>
        <v>0.65366666666666662</v>
      </c>
      <c r="P29" s="23" t="e">
        <f>+Tabla1[[#This Row],[Actual]]/100</f>
        <v>#REF!</v>
      </c>
      <c r="Q29" s="22" t="s">
        <v>40</v>
      </c>
      <c r="R29" s="22" t="s">
        <v>85</v>
      </c>
      <c r="S29" s="22" t="s">
        <v>86</v>
      </c>
      <c r="T29" s="22" t="s">
        <v>87</v>
      </c>
      <c r="U29" s="22" t="s">
        <v>88</v>
      </c>
    </row>
    <row r="30" spans="3:21" ht="45.75" customHeight="1" x14ac:dyDescent="0.35">
      <c r="C30" s="9" t="s">
        <v>66</v>
      </c>
      <c r="D30" s="19" t="s">
        <v>64</v>
      </c>
      <c r="E30" s="18">
        <v>53.333333333333336</v>
      </c>
      <c r="F30" s="18">
        <v>76.7</v>
      </c>
      <c r="G30" s="18" t="e">
        <f>+#REF!</f>
        <v>#REF!</v>
      </c>
      <c r="I30" s="89" t="s">
        <v>225</v>
      </c>
      <c r="J30" s="22" t="str">
        <f>+Tabla1[[#This Row],[Logro]]</f>
        <v>Plan de seguridad y privacidad de la información y de los sistemas de información</v>
      </c>
      <c r="K30" s="22" t="s">
        <v>94</v>
      </c>
      <c r="L30" s="22" t="s">
        <v>91</v>
      </c>
      <c r="M30" s="22" t="s">
        <v>40</v>
      </c>
      <c r="N30" s="22" t="s">
        <v>232</v>
      </c>
      <c r="O30" s="23">
        <f>+Tabla1[[#This Row],[Reporte
ene-18]]/100</f>
        <v>0.53333333333333333</v>
      </c>
      <c r="P30" s="23" t="e">
        <f>+Tabla1[[#This Row],[Actual]]/100</f>
        <v>#REF!</v>
      </c>
      <c r="Q30" s="22" t="s">
        <v>40</v>
      </c>
      <c r="R30" s="22" t="s">
        <v>85</v>
      </c>
      <c r="S30" s="22" t="s">
        <v>86</v>
      </c>
      <c r="T30" s="22" t="s">
        <v>87</v>
      </c>
      <c r="U30" s="22" t="s">
        <v>88</v>
      </c>
    </row>
    <row r="31" spans="3:21" ht="45.75" customHeight="1" x14ac:dyDescent="0.35">
      <c r="C31" s="9" t="s">
        <v>66</v>
      </c>
      <c r="D31" s="19" t="s">
        <v>65</v>
      </c>
      <c r="E31" s="18">
        <v>45.85</v>
      </c>
      <c r="F31" s="18">
        <v>45.85</v>
      </c>
      <c r="G31" s="18" t="e">
        <f>+#REF!</f>
        <v>#REF!</v>
      </c>
      <c r="I31" s="89" t="s">
        <v>225</v>
      </c>
      <c r="J31" s="22" t="str">
        <f>+Tabla1[[#This Row],[Logro]]</f>
        <v>Monitoreo y mejoramiento continuo</v>
      </c>
      <c r="K31" s="22" t="s">
        <v>92</v>
      </c>
      <c r="L31" s="22" t="s">
        <v>91</v>
      </c>
      <c r="M31" s="22" t="s">
        <v>40</v>
      </c>
      <c r="N31" s="90" t="s">
        <v>232</v>
      </c>
      <c r="O31" s="23">
        <f>+Tabla1[[#This Row],[Reporte
ene-18]]/100</f>
        <v>0.45850000000000002</v>
      </c>
      <c r="P31" s="23" t="e">
        <f>+Tabla1[[#This Row],[Actual]]/100</f>
        <v>#REF!</v>
      </c>
      <c r="Q31" s="22" t="s">
        <v>40</v>
      </c>
      <c r="R31" s="22" t="s">
        <v>85</v>
      </c>
      <c r="S31" s="22" t="s">
        <v>86</v>
      </c>
      <c r="T31" s="22" t="s">
        <v>87</v>
      </c>
      <c r="U31" s="22" t="s">
        <v>88</v>
      </c>
    </row>
    <row r="32" spans="3:21" ht="45.75" customHeight="1" x14ac:dyDescent="0.35">
      <c r="C32" s="9" t="s">
        <v>68</v>
      </c>
      <c r="D32" s="19" t="s">
        <v>67</v>
      </c>
      <c r="E32" s="18">
        <v>33.333333333333336</v>
      </c>
      <c r="F32" s="18">
        <v>25</v>
      </c>
      <c r="G32" s="18" t="e">
        <f>+#REF!</f>
        <v>#REF!</v>
      </c>
      <c r="I32" s="89" t="s">
        <v>225</v>
      </c>
      <c r="J32" s="22" t="str">
        <f>+Tabla1[[#This Row],[Logro]]</f>
        <v>Seguridad y Privacidad de la Información</v>
      </c>
      <c r="K32" s="22" t="s">
        <v>95</v>
      </c>
      <c r="L32" s="22" t="s">
        <v>91</v>
      </c>
      <c r="M32" s="22" t="s">
        <v>40</v>
      </c>
      <c r="N32" s="90" t="s">
        <v>232</v>
      </c>
      <c r="O32" s="23">
        <f>+Tabla1[[#This Row],[Reporte
ene-18]]/100</f>
        <v>0.33333333333333337</v>
      </c>
      <c r="P32" s="23" t="e">
        <f>+Tabla1[[#This Row],[Actual]]/100</f>
        <v>#REF!</v>
      </c>
      <c r="Q32" s="22" t="s">
        <v>40</v>
      </c>
      <c r="R32" s="22" t="s">
        <v>85</v>
      </c>
      <c r="S32" s="22" t="s">
        <v>86</v>
      </c>
      <c r="T32" s="22" t="s">
        <v>87</v>
      </c>
      <c r="U32" s="22" t="s">
        <v>88</v>
      </c>
    </row>
    <row r="34" spans="5:7" x14ac:dyDescent="0.35">
      <c r="E34" s="24">
        <f>+AVERAGE(Tabla1[Reporte
ene-18])/100</f>
        <v>0.49470833333333331</v>
      </c>
      <c r="F34" s="24">
        <f>+AVERAGE(Tabla1[Reporte
may-18])/100</f>
        <v>0.56679166666666669</v>
      </c>
      <c r="G34" s="24" t="e">
        <f>+AVERAGE(Tabla1[Actual])/100</f>
        <v>#REF!</v>
      </c>
    </row>
  </sheetData>
  <mergeCells count="50">
    <mergeCell ref="C6:C7"/>
    <mergeCell ref="C11:C12"/>
    <mergeCell ref="C16:C17"/>
    <mergeCell ref="C27:G27"/>
    <mergeCell ref="G10:G13"/>
    <mergeCell ref="G5:G8"/>
    <mergeCell ref="G15:G18"/>
    <mergeCell ref="C21:G23"/>
    <mergeCell ref="S10:S13"/>
    <mergeCell ref="H10:H13"/>
    <mergeCell ref="I10:I13"/>
    <mergeCell ref="J10:J13"/>
    <mergeCell ref="K10:K13"/>
    <mergeCell ref="L10:L13"/>
    <mergeCell ref="M10:M13"/>
    <mergeCell ref="N10:N13"/>
    <mergeCell ref="O10:O13"/>
    <mergeCell ref="P10:P13"/>
    <mergeCell ref="Q10:Q13"/>
    <mergeCell ref="R10:R13"/>
    <mergeCell ref="S5:S8"/>
    <mergeCell ref="H5:H8"/>
    <mergeCell ref="I5:I8"/>
    <mergeCell ref="J5:J8"/>
    <mergeCell ref="K5:K8"/>
    <mergeCell ref="L5:L8"/>
    <mergeCell ref="M5:M8"/>
    <mergeCell ref="N5:N8"/>
    <mergeCell ref="O5:O8"/>
    <mergeCell ref="P5:P8"/>
    <mergeCell ref="Q5:Q8"/>
    <mergeCell ref="R5:R8"/>
    <mergeCell ref="S15:S18"/>
    <mergeCell ref="H15:H18"/>
    <mergeCell ref="I15:I18"/>
    <mergeCell ref="J15:J18"/>
    <mergeCell ref="K15:K18"/>
    <mergeCell ref="L15:L18"/>
    <mergeCell ref="M15:M18"/>
    <mergeCell ref="N15:N18"/>
    <mergeCell ref="O15:O18"/>
    <mergeCell ref="P15:P18"/>
    <mergeCell ref="Q15:Q18"/>
    <mergeCell ref="R15:R18"/>
    <mergeCell ref="A3:S3"/>
    <mergeCell ref="N2:S2"/>
    <mergeCell ref="E2:I2"/>
    <mergeCell ref="J2:M2"/>
    <mergeCell ref="E1:S1"/>
    <mergeCell ref="A1:D2"/>
  </mergeCells>
  <pageMargins left="0.7" right="0.7" top="0.75" bottom="0.75" header="0.3" footer="0.3"/>
  <pageSetup orientation="portrait" r:id="rId1"/>
  <drawing r:id="rId2"/>
  <legacyDrawing r:id="rId3"/>
  <tableParts count="1">
    <tablePart r:id="rId4"/>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K22"/>
  <sheetViews>
    <sheetView showGridLines="0" workbookViewId="0">
      <pane ySplit="3" topLeftCell="A4" activePane="bottomLeft" state="frozen"/>
      <selection pane="bottomLeft" activeCell="D9" sqref="D9"/>
    </sheetView>
  </sheetViews>
  <sheetFormatPr baseColWidth="10" defaultRowHeight="14.5" x14ac:dyDescent="0.35"/>
  <cols>
    <col min="2" max="2" width="37.54296875" customWidth="1"/>
    <col min="3" max="3" width="58" style="6" customWidth="1"/>
  </cols>
  <sheetData>
    <row r="2" spans="2:11" ht="15.5" x14ac:dyDescent="0.35">
      <c r="B2" s="152" t="s">
        <v>16</v>
      </c>
      <c r="C2" s="152"/>
    </row>
    <row r="3" spans="2:11" ht="15" thickBot="1" x14ac:dyDescent="0.4">
      <c r="B3" s="1" t="s">
        <v>10</v>
      </c>
      <c r="C3" s="7" t="s">
        <v>11</v>
      </c>
    </row>
    <row r="4" spans="2:11" ht="29" x14ac:dyDescent="0.35">
      <c r="B4" s="153" t="s">
        <v>0</v>
      </c>
      <c r="C4" s="3" t="s">
        <v>34</v>
      </c>
    </row>
    <row r="5" spans="2:11" ht="73" thickBot="1" x14ac:dyDescent="0.4">
      <c r="B5" s="154"/>
      <c r="C5" s="4" t="s">
        <v>24</v>
      </c>
    </row>
    <row r="6" spans="2:11" ht="32.25" customHeight="1" x14ac:dyDescent="0.35">
      <c r="B6" s="155" t="s">
        <v>1</v>
      </c>
      <c r="C6" s="5" t="s">
        <v>35</v>
      </c>
    </row>
    <row r="7" spans="2:11" ht="32.25" customHeight="1" x14ac:dyDescent="0.35">
      <c r="B7" s="156"/>
      <c r="C7" s="2" t="s">
        <v>25</v>
      </c>
    </row>
    <row r="8" spans="2:11" ht="32.25" customHeight="1" x14ac:dyDescent="0.35">
      <c r="B8" s="156"/>
      <c r="C8" s="2" t="s">
        <v>36</v>
      </c>
    </row>
    <row r="9" spans="2:11" ht="32.25" customHeight="1" thickBot="1" x14ac:dyDescent="0.4">
      <c r="B9" s="156"/>
      <c r="C9" s="2" t="s">
        <v>19</v>
      </c>
    </row>
    <row r="10" spans="2:11" ht="32.25" customHeight="1" thickBot="1" x14ac:dyDescent="0.4">
      <c r="B10" s="156"/>
      <c r="C10" s="4" t="s">
        <v>18</v>
      </c>
      <c r="H10" s="143" t="s">
        <v>5</v>
      </c>
      <c r="I10" s="144"/>
      <c r="J10" s="144"/>
      <c r="K10" s="145"/>
    </row>
    <row r="11" spans="2:11" ht="32.25" customHeight="1" thickBot="1" x14ac:dyDescent="0.4">
      <c r="B11" s="157"/>
      <c r="C11" s="5" t="s">
        <v>17</v>
      </c>
      <c r="H11" s="146" t="s">
        <v>21</v>
      </c>
      <c r="I11" s="147"/>
      <c r="J11" s="147"/>
      <c r="K11" s="148"/>
    </row>
    <row r="12" spans="2:11" ht="32.25" customHeight="1" thickBot="1" x14ac:dyDescent="0.4">
      <c r="B12" s="158" t="s">
        <v>2</v>
      </c>
      <c r="C12" s="2" t="s">
        <v>26</v>
      </c>
      <c r="H12" s="149" t="s">
        <v>20</v>
      </c>
      <c r="I12" s="150"/>
      <c r="J12" s="150"/>
      <c r="K12" s="151"/>
    </row>
    <row r="13" spans="2:11" ht="32.25" customHeight="1" x14ac:dyDescent="0.35">
      <c r="B13" s="159"/>
      <c r="C13" s="2" t="s">
        <v>27</v>
      </c>
    </row>
    <row r="14" spans="2:11" ht="32.25" customHeight="1" thickBot="1" x14ac:dyDescent="0.4">
      <c r="B14" s="159"/>
      <c r="C14" s="4" t="s">
        <v>28</v>
      </c>
    </row>
    <row r="15" spans="2:11" ht="32.25" customHeight="1" x14ac:dyDescent="0.35">
      <c r="B15" s="160" t="s">
        <v>3</v>
      </c>
      <c r="C15" s="2" t="s">
        <v>29</v>
      </c>
    </row>
    <row r="16" spans="2:11" ht="32.25" customHeight="1" x14ac:dyDescent="0.35">
      <c r="B16" s="161"/>
      <c r="C16" s="2" t="s">
        <v>30</v>
      </c>
    </row>
    <row r="17" spans="2:3" ht="49.5" customHeight="1" x14ac:dyDescent="0.35">
      <c r="B17" s="162"/>
      <c r="C17" s="2" t="s">
        <v>31</v>
      </c>
    </row>
    <row r="18" spans="2:3" ht="32.25" customHeight="1" x14ac:dyDescent="0.35">
      <c r="B18" s="140" t="s">
        <v>4</v>
      </c>
      <c r="C18" s="2" t="s">
        <v>29</v>
      </c>
    </row>
    <row r="19" spans="2:3" ht="32.25" customHeight="1" x14ac:dyDescent="0.35">
      <c r="B19" s="141"/>
      <c r="C19" s="2" t="s">
        <v>32</v>
      </c>
    </row>
    <row r="20" spans="2:3" ht="32.25" customHeight="1" thickBot="1" x14ac:dyDescent="0.4">
      <c r="B20" s="142"/>
      <c r="C20" s="2" t="s">
        <v>33</v>
      </c>
    </row>
    <row r="22" spans="2:3" x14ac:dyDescent="0.35">
      <c r="B22" s="55" t="s">
        <v>178</v>
      </c>
    </row>
  </sheetData>
  <mergeCells count="9">
    <mergeCell ref="B18:B20"/>
    <mergeCell ref="H10:K10"/>
    <mergeCell ref="H11:K11"/>
    <mergeCell ref="H12:K12"/>
    <mergeCell ref="B2:C2"/>
    <mergeCell ref="B4:B5"/>
    <mergeCell ref="B6:B11"/>
    <mergeCell ref="B12:B14"/>
    <mergeCell ref="B15:B17"/>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PLAN</vt:lpstr>
      <vt:lpstr>INDICADORES</vt:lpstr>
      <vt:lpstr>1b.Privacidad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2023-01-31T14:13:18Z</dcterms:modified>
</cp:coreProperties>
</file>